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700" activeTab="0"/>
  </bookViews>
  <sheets>
    <sheet name="TPCA" sheetId="1" r:id="rId1"/>
    <sheet name="Proj. Construction Costs Risks" sheetId="2" r:id="rId2"/>
    <sheet name="Inflation Factors" sheetId="3" r:id="rId3"/>
  </sheets>
  <externalReferences>
    <externalReference r:id="rId6"/>
  </externalReferences>
  <definedNames>
    <definedName name="linonlin">'[1]Risk Input Sheet'!$I$9:$I$10</definedName>
  </definedNames>
  <calcPr fullCalcOnLoad="1"/>
</workbook>
</file>

<file path=xl/comments2.xml><?xml version="1.0" encoding="utf-8"?>
<comments xmlns="http://schemas.openxmlformats.org/spreadsheetml/2006/main">
  <authors>
    <author>Program Project Management </author>
  </authors>
  <commentList>
    <comment ref="J1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<sst xmlns="http://schemas.openxmlformats.org/spreadsheetml/2006/main" count="204" uniqueCount="141">
  <si>
    <t>Right of Way</t>
  </si>
  <si>
    <t>DIVISION</t>
  </si>
  <si>
    <t>Engineering</t>
  </si>
  <si>
    <t>Construction</t>
  </si>
  <si>
    <t>GROUP</t>
  </si>
  <si>
    <t>CATEGORY</t>
  </si>
  <si>
    <t>Internal</t>
  </si>
  <si>
    <t>External</t>
  </si>
  <si>
    <t>R/W Engineering</t>
  </si>
  <si>
    <t>Environmental Studies</t>
  </si>
  <si>
    <t>Detailed Design</t>
  </si>
  <si>
    <t>Traffic Management</t>
  </si>
  <si>
    <t>Administration</t>
  </si>
  <si>
    <t>Standard Real Estate Purchase</t>
  </si>
  <si>
    <t>Total Takes</t>
  </si>
  <si>
    <t>Partial Takes</t>
  </si>
  <si>
    <t>Relocation Costs</t>
  </si>
  <si>
    <t>Residential</t>
  </si>
  <si>
    <t xml:space="preserve">Project  Length: </t>
  </si>
  <si>
    <t>Project Description:</t>
  </si>
  <si>
    <t xml:space="preserve">Letting Date: </t>
  </si>
  <si>
    <t>ROW TOTAL</t>
  </si>
  <si>
    <t>Preconstruction Cost</t>
  </si>
  <si>
    <t>Agreements</t>
  </si>
  <si>
    <t>Railroad</t>
  </si>
  <si>
    <t>Post Letting Cost</t>
  </si>
  <si>
    <t>CONSTRUCTION TOTAL</t>
  </si>
  <si>
    <t>SA/Overruns</t>
  </si>
  <si>
    <t>Utilities</t>
  </si>
  <si>
    <t>ENGINEERING TOTAL (20 % of Construction Total)</t>
  </si>
  <si>
    <t>(12% of Construction Total)</t>
  </si>
  <si>
    <t>(8% of Construction Total)</t>
  </si>
  <si>
    <t xml:space="preserve">                                    Total Project Cost Estimate</t>
  </si>
  <si>
    <t>Pre-Letting</t>
  </si>
  <si>
    <t>DETAILS</t>
  </si>
  <si>
    <t>(Insert Details)</t>
  </si>
  <si>
    <t>Construction Cost</t>
  </si>
  <si>
    <t>Post Construction Cost</t>
  </si>
  <si>
    <t>Muncipal/Local Issues</t>
  </si>
  <si>
    <t>Project Construction Costs</t>
  </si>
  <si>
    <t>Detours and Haul Roads</t>
  </si>
  <si>
    <t>Construction Traffic Mgmt</t>
  </si>
  <si>
    <t>Extraordinary Reinforcement</t>
  </si>
  <si>
    <t>Incident Management</t>
  </si>
  <si>
    <t>Pre-Letting Traffic Mgmt</t>
  </si>
  <si>
    <t>Enforcement and Incident Mgmt</t>
  </si>
  <si>
    <t>Const Comm/Public Involvement</t>
  </si>
  <si>
    <t>Comm/Public Involvement</t>
  </si>
  <si>
    <t>Turn-Backs: Before</t>
  </si>
  <si>
    <t>Turn-Backs: After</t>
  </si>
  <si>
    <t>Landscaping</t>
  </si>
  <si>
    <t>Change Orders</t>
  </si>
  <si>
    <t>Incentives</t>
  </si>
  <si>
    <t>Environmental Mitigation</t>
  </si>
  <si>
    <t>Environmental Clean-Up</t>
  </si>
  <si>
    <t>Approval By:</t>
  </si>
  <si>
    <t>Date:</t>
  </si>
  <si>
    <t>Print Name:</t>
  </si>
  <si>
    <t>Title:</t>
  </si>
  <si>
    <t>Mid-Point of Construction year</t>
  </si>
  <si>
    <t>Cumulative Inflation Factor Used</t>
  </si>
  <si>
    <t>INFLATION ADJUSTMENTS</t>
  </si>
  <si>
    <t xml:space="preserve">    CUMULATIVE</t>
  </si>
  <si>
    <t>Construction Letting</t>
  </si>
  <si>
    <t>Other Construction Elements</t>
  </si>
  <si>
    <t>Estimator:</t>
  </si>
  <si>
    <t xml:space="preserve">Project Manager: </t>
  </si>
  <si>
    <t>PROJECT        
COSTS - '10</t>
  </si>
  <si>
    <t xml:space="preserve">FY 2011-14
STIP </t>
  </si>
  <si>
    <t xml:space="preserve">FY 2015-20
</t>
  </si>
  <si>
    <t>Other Construction Total</t>
  </si>
  <si>
    <t>SP :</t>
  </si>
  <si>
    <t>Project Infomration</t>
  </si>
  <si>
    <t>PRE SCOPING TOTAL PROJECT COST ANALYSIS SUMMARY   DESIGN-BID-BUILD</t>
  </si>
  <si>
    <t>Analysis Summary Date:</t>
  </si>
  <si>
    <t>Status of Risk</t>
  </si>
  <si>
    <t>Date Risk Identified</t>
  </si>
  <si>
    <t>Risk Description</t>
  </si>
  <si>
    <t>Contingency Type</t>
  </si>
  <si>
    <t>Probability (P)</t>
  </si>
  <si>
    <t>Linear/ Non-Linear</t>
  </si>
  <si>
    <t>Contingency Amount</t>
  </si>
  <si>
    <t>Impact
(I)</t>
  </si>
  <si>
    <t>Risk Weight</t>
  </si>
  <si>
    <t>Overall Risk Rating</t>
  </si>
  <si>
    <t>Risk Management Strategy</t>
  </si>
  <si>
    <t>Response Action</t>
  </si>
  <si>
    <t>Last Updated/Comments</t>
  </si>
  <si>
    <t>Next Review Date</t>
  </si>
  <si>
    <t>Active</t>
  </si>
  <si>
    <t>Time</t>
  </si>
  <si>
    <t>5=Very High  (60-99%)</t>
  </si>
  <si>
    <t>5 =Very High</t>
  </si>
  <si>
    <t>16 =Very High</t>
  </si>
  <si>
    <t>AVOID</t>
  </si>
  <si>
    <t>Retired</t>
  </si>
  <si>
    <t>Cost</t>
  </si>
  <si>
    <t>4=High            (40-59%)</t>
  </si>
  <si>
    <t>4 =High</t>
  </si>
  <si>
    <t>Linear</t>
  </si>
  <si>
    <t>8 =High</t>
  </si>
  <si>
    <t>Score</t>
  </si>
  <si>
    <t>MITIGATE</t>
  </si>
  <si>
    <t>Scope</t>
  </si>
  <si>
    <t>3=Med            (20-39%)</t>
  </si>
  <si>
    <t>3 =Med</t>
  </si>
  <si>
    <t>Nonlinear</t>
  </si>
  <si>
    <t>4 =Med</t>
  </si>
  <si>
    <t>-</t>
  </si>
  <si>
    <t>Low</t>
  </si>
  <si>
    <t>ACCEPT</t>
  </si>
  <si>
    <t>2=Low             (10-19%)</t>
  </si>
  <si>
    <t>2 =Low</t>
  </si>
  <si>
    <t>Med</t>
  </si>
  <si>
    <t>1=Very Low    (1-9%)</t>
  </si>
  <si>
    <t>1 =Very Low</t>
  </si>
  <si>
    <t>High</t>
  </si>
  <si>
    <t>AUTO</t>
  </si>
  <si>
    <t>DROP DOWN</t>
  </si>
  <si>
    <t>MANUAL ENTRY</t>
  </si>
  <si>
    <t>AUTO (hidden)</t>
  </si>
  <si>
    <t>Date</t>
  </si>
  <si>
    <t>Cost/Time Impact Value</t>
  </si>
  <si>
    <t>Response Actions</t>
  </si>
  <si>
    <t>Status Date &amp; Comments</t>
  </si>
  <si>
    <t>Date of Next Review</t>
  </si>
  <si>
    <t>Quality</t>
  </si>
  <si>
    <t>Risk No.</t>
  </si>
  <si>
    <t>Total Expected Cost</t>
  </si>
  <si>
    <t>Total the Most Cost with All Risks Considered</t>
  </si>
  <si>
    <t>Expected Cost</t>
  </si>
  <si>
    <t>Most Likely Cost</t>
  </si>
  <si>
    <t>(Most risks)</t>
  </si>
  <si>
    <t>TRANSFER</t>
  </si>
  <si>
    <t>The Most Cost</t>
  </si>
  <si>
    <t>Pessimistic Cost</t>
  </si>
  <si>
    <t>Base Cost</t>
  </si>
  <si>
    <t>Hidden</t>
  </si>
  <si>
    <t>Route</t>
  </si>
  <si>
    <r>
      <t xml:space="preserve">Cost Summary??: </t>
    </r>
    <r>
      <rPr>
        <sz val="18"/>
        <rFont val="Arial"/>
        <family val="2"/>
      </rPr>
      <t xml:space="preserve">                  </t>
    </r>
  </si>
  <si>
    <t>Predesign/Scoping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</si>
</sst>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ddd\,\ mmmm\ dd\,\ yyyy"/>
    <numFmt numFmtId="167" formatCode="m/yyyy"/>
    <numFmt numFmtId="168" formatCode="mmm\-yyyy"/>
    <numFmt numFmtId="169" formatCode="&quot;$&quot;#,##0.00"/>
    <numFmt numFmtId="170" formatCode="m/d/yy\ h:mm\ AM/PM"/>
    <numFmt numFmtId="171" formatCode="&quot;$&quot;#,##0.0"/>
    <numFmt numFmtId="172" formatCode="0.0000"/>
    <numFmt numFmtId="173" formatCode="&quot;$&quot;#,##0.0000"/>
    <numFmt numFmtId="174" formatCode="[$-409]d\-mmm\-yyyy;@"/>
    <numFmt numFmtId="175" formatCode="mm/dd/yy;@"/>
    <numFmt numFmtId="176" formatCode="mm/dd/yy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 Unicode MS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2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8"/>
      <color indexed="8"/>
      <name val="Arial"/>
      <family val="2"/>
    </font>
    <font>
      <sz val="22"/>
      <name val="Arial"/>
      <family val="2"/>
    </font>
    <font>
      <sz val="1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2"/>
      <name val="Arial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/>
      <right style="thin"/>
      <top/>
      <bottom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 applyBorder="0" applyProtection="0">
      <alignment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57">
      <alignment/>
    </xf>
    <xf numFmtId="165" fontId="0" fillId="0" borderId="0" xfId="57" applyNumberFormat="1">
      <alignment/>
    </xf>
    <xf numFmtId="0" fontId="0" fillId="33" borderId="10" xfId="57" applyFill="1" applyBorder="1">
      <alignment/>
    </xf>
    <xf numFmtId="0" fontId="7" fillId="33" borderId="11" xfId="57" applyFont="1" applyFill="1" applyBorder="1" applyAlignment="1">
      <alignment horizontal="left" vertical="top"/>
    </xf>
    <xf numFmtId="0" fontId="0" fillId="33" borderId="11" xfId="57" applyFill="1" applyBorder="1">
      <alignment/>
    </xf>
    <xf numFmtId="0" fontId="7" fillId="33" borderId="11" xfId="57" applyFont="1" applyFill="1" applyBorder="1" applyAlignment="1">
      <alignment horizontal="right"/>
    </xf>
    <xf numFmtId="165" fontId="0" fillId="33" borderId="11" xfId="57" applyNumberFormat="1" applyFill="1" applyBorder="1">
      <alignment/>
    </xf>
    <xf numFmtId="165" fontId="0" fillId="33" borderId="12" xfId="57" applyNumberFormat="1" applyFill="1" applyBorder="1">
      <alignment/>
    </xf>
    <xf numFmtId="0" fontId="0" fillId="0" borderId="0" xfId="57" applyAlignment="1">
      <alignment wrapText="1"/>
    </xf>
    <xf numFmtId="0" fontId="0" fillId="33" borderId="13" xfId="57" applyFill="1" applyBorder="1" applyAlignment="1">
      <alignment horizontal="left" vertical="top" wrapText="1"/>
    </xf>
    <xf numFmtId="0" fontId="9" fillId="0" borderId="0" xfId="57" applyFont="1">
      <alignment/>
    </xf>
    <xf numFmtId="0" fontId="0" fillId="0" borderId="14" xfId="57" applyBorder="1">
      <alignment/>
    </xf>
    <xf numFmtId="0" fontId="0" fillId="34" borderId="14" xfId="57" applyFill="1" applyBorder="1">
      <alignment/>
    </xf>
    <xf numFmtId="165" fontId="0" fillId="0" borderId="14" xfId="57" applyNumberFormat="1" applyFill="1" applyBorder="1" applyAlignment="1">
      <alignment horizontal="center"/>
    </xf>
    <xf numFmtId="0" fontId="3" fillId="0" borderId="14" xfId="57" applyFont="1" applyFill="1" applyBorder="1">
      <alignment/>
    </xf>
    <xf numFmtId="0" fontId="0" fillId="0" borderId="14" xfId="57" applyFill="1" applyBorder="1">
      <alignment/>
    </xf>
    <xf numFmtId="0" fontId="0" fillId="0" borderId="15" xfId="57" applyBorder="1">
      <alignment/>
    </xf>
    <xf numFmtId="165" fontId="0" fillId="0" borderId="15" xfId="57" applyNumberFormat="1" applyFill="1" applyBorder="1" applyAlignment="1">
      <alignment horizontal="center"/>
    </xf>
    <xf numFmtId="165" fontId="0" fillId="0" borderId="16" xfId="57" applyNumberFormat="1" applyFill="1" applyBorder="1" applyAlignment="1">
      <alignment horizontal="center"/>
    </xf>
    <xf numFmtId="0" fontId="11" fillId="0" borderId="0" xfId="57" applyFont="1" quotePrefix="1">
      <alignment/>
    </xf>
    <xf numFmtId="0" fontId="0" fillId="0" borderId="14" xfId="57" applyFont="1" applyBorder="1">
      <alignment/>
    </xf>
    <xf numFmtId="165" fontId="0" fillId="0" borderId="14" xfId="0" applyNumberFormat="1" applyBorder="1" applyAlignment="1">
      <alignment/>
    </xf>
    <xf numFmtId="165" fontId="0" fillId="0" borderId="17" xfId="57" applyNumberFormat="1" applyFill="1" applyBorder="1" applyAlignment="1">
      <alignment horizontal="center"/>
    </xf>
    <xf numFmtId="165" fontId="0" fillId="0" borderId="18" xfId="57" applyNumberFormat="1" applyFill="1" applyBorder="1" applyAlignment="1">
      <alignment horizontal="center"/>
    </xf>
    <xf numFmtId="165" fontId="0" fillId="0" borderId="19" xfId="57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65" fontId="0" fillId="0" borderId="14" xfId="57" applyNumberFormat="1" applyFill="1" applyBorder="1">
      <alignment/>
    </xf>
    <xf numFmtId="165" fontId="3" fillId="0" borderId="14" xfId="57" applyNumberFormat="1" applyFont="1" applyFill="1" applyBorder="1">
      <alignment/>
    </xf>
    <xf numFmtId="0" fontId="0" fillId="33" borderId="20" xfId="57" applyFill="1" applyBorder="1" applyAlignment="1">
      <alignment wrapText="1"/>
    </xf>
    <xf numFmtId="0" fontId="1" fillId="33" borderId="0" xfId="57" applyFont="1" applyFill="1" applyBorder="1" applyAlignment="1">
      <alignment horizontal="left" wrapText="1"/>
    </xf>
    <xf numFmtId="0" fontId="0" fillId="33" borderId="0" xfId="57" applyFont="1" applyFill="1" applyBorder="1" applyAlignment="1">
      <alignment horizontal="left" wrapText="1"/>
    </xf>
    <xf numFmtId="165" fontId="0" fillId="33" borderId="0" xfId="57" applyNumberFormat="1" applyFont="1" applyFill="1" applyBorder="1" applyAlignment="1">
      <alignment horizontal="left" wrapText="1"/>
    </xf>
    <xf numFmtId="165" fontId="1" fillId="33" borderId="0" xfId="57" applyNumberFormat="1" applyFont="1" applyFill="1" applyBorder="1" applyAlignment="1">
      <alignment horizontal="left" wrapText="1"/>
    </xf>
    <xf numFmtId="1" fontId="1" fillId="33" borderId="21" xfId="57" applyNumberFormat="1" applyFont="1" applyFill="1" applyBorder="1" applyAlignment="1">
      <alignment horizontal="left" wrapText="1"/>
    </xf>
    <xf numFmtId="0" fontId="0" fillId="0" borderId="14" xfId="57" applyFont="1" applyFill="1" applyBorder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34" borderId="14" xfId="57" applyFont="1" applyFill="1" applyBorder="1">
      <alignment/>
    </xf>
    <xf numFmtId="0" fontId="0" fillId="34" borderId="14" xfId="0" applyFont="1" applyFill="1" applyBorder="1" applyAlignment="1">
      <alignment/>
    </xf>
    <xf numFmtId="165" fontId="0" fillId="35" borderId="14" xfId="57" applyNumberFormat="1" applyFill="1" applyBorder="1" applyAlignment="1">
      <alignment horizontal="center"/>
    </xf>
    <xf numFmtId="165" fontId="0" fillId="35" borderId="22" xfId="57" applyNumberFormat="1" applyFill="1" applyBorder="1" applyAlignment="1">
      <alignment horizontal="center"/>
    </xf>
    <xf numFmtId="165" fontId="3" fillId="0" borderId="15" xfId="57" applyNumberFormat="1" applyFont="1" applyFill="1" applyBorder="1">
      <alignment/>
    </xf>
    <xf numFmtId="0" fontId="0" fillId="0" borderId="14" xfId="57" applyFont="1" applyFill="1" applyBorder="1">
      <alignment/>
    </xf>
    <xf numFmtId="0" fontId="0" fillId="0" borderId="15" xfId="57" applyFont="1" applyBorder="1">
      <alignment/>
    </xf>
    <xf numFmtId="0" fontId="0" fillId="34" borderId="14" xfId="57" applyFont="1" applyFill="1" applyBorder="1">
      <alignment/>
    </xf>
    <xf numFmtId="0" fontId="15" fillId="0" borderId="0" xfId="0" applyFont="1" applyAlignment="1">
      <alignment/>
    </xf>
    <xf numFmtId="0" fontId="15" fillId="0" borderId="0" xfId="57" applyFo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165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 horizontal="right"/>
    </xf>
    <xf numFmtId="165" fontId="3" fillId="0" borderId="14" xfId="5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36" borderId="0" xfId="0" applyFont="1" applyFill="1" applyAlignment="1">
      <alignment/>
    </xf>
    <xf numFmtId="14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37" borderId="24" xfId="0" applyFill="1" applyBorder="1" applyAlignment="1">
      <alignment wrapText="1"/>
    </xf>
    <xf numFmtId="0" fontId="0" fillId="37" borderId="13" xfId="0" applyFill="1" applyBorder="1" applyAlignment="1">
      <alignment/>
    </xf>
    <xf numFmtId="0" fontId="0" fillId="37" borderId="25" xfId="0" applyFill="1" applyBorder="1" applyAlignment="1">
      <alignment/>
    </xf>
    <xf numFmtId="0" fontId="0" fillId="0" borderId="2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" fontId="7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20" fillId="0" borderId="27" xfId="0" applyNumberFormat="1" applyFont="1" applyBorder="1" applyAlignment="1">
      <alignment horizontal="center"/>
    </xf>
    <xf numFmtId="0" fontId="6" fillId="36" borderId="28" xfId="0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6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4" fontId="6" fillId="0" borderId="33" xfId="0" applyNumberFormat="1" applyFont="1" applyBorder="1" applyAlignment="1">
      <alignment/>
    </xf>
    <xf numFmtId="2" fontId="6" fillId="0" borderId="33" xfId="0" applyNumberFormat="1" applyFont="1" applyFill="1" applyBorder="1" applyAlignment="1">
      <alignment/>
    </xf>
    <xf numFmtId="165" fontId="0" fillId="0" borderId="14" xfId="57" applyNumberFormat="1" applyFont="1" applyFill="1" applyBorder="1">
      <alignment/>
    </xf>
    <xf numFmtId="0" fontId="15" fillId="38" borderId="15" xfId="57" applyFont="1" applyFill="1" applyBorder="1">
      <alignment/>
    </xf>
    <xf numFmtId="0" fontId="17" fillId="38" borderId="15" xfId="57" applyFont="1" applyFill="1" applyBorder="1">
      <alignment/>
    </xf>
    <xf numFmtId="165" fontId="16" fillId="38" borderId="33" xfId="57" applyNumberFormat="1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/>
    </xf>
    <xf numFmtId="165" fontId="16" fillId="38" borderId="15" xfId="57" applyNumberFormat="1" applyFont="1" applyFill="1" applyBorder="1" applyAlignment="1">
      <alignment horizontal="center"/>
    </xf>
    <xf numFmtId="0" fontId="16" fillId="39" borderId="32" xfId="0" applyFont="1" applyFill="1" applyBorder="1" applyAlignment="1">
      <alignment/>
    </xf>
    <xf numFmtId="165" fontId="16" fillId="39" borderId="32" xfId="57" applyNumberFormat="1" applyFont="1" applyFill="1" applyBorder="1" applyAlignment="1">
      <alignment horizontal="center"/>
    </xf>
    <xf numFmtId="165" fontId="16" fillId="39" borderId="34" xfId="57" applyNumberFormat="1" applyFont="1" applyFill="1" applyBorder="1" applyAlignment="1">
      <alignment horizontal="center"/>
    </xf>
    <xf numFmtId="165" fontId="16" fillId="39" borderId="18" xfId="57" applyNumberFormat="1" applyFont="1" applyFill="1" applyBorder="1" applyAlignment="1">
      <alignment horizontal="center"/>
    </xf>
    <xf numFmtId="165" fontId="16" fillId="39" borderId="28" xfId="57" applyNumberFormat="1" applyFont="1" applyFill="1" applyBorder="1" applyAlignment="1">
      <alignment horizontal="center"/>
    </xf>
    <xf numFmtId="165" fontId="16" fillId="39" borderId="31" xfId="57" applyNumberFormat="1" applyFont="1" applyFill="1" applyBorder="1" applyAlignment="1">
      <alignment horizontal="center"/>
    </xf>
    <xf numFmtId="172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3" fillId="0" borderId="0" xfId="0" applyFont="1" applyAlignment="1">
      <alignment horizontal="right"/>
    </xf>
    <xf numFmtId="165" fontId="0" fillId="0" borderId="0" xfId="57" applyNumberFormat="1" applyFill="1" applyBorder="1" applyAlignment="1">
      <alignment horizontal="center"/>
    </xf>
    <xf numFmtId="0" fontId="0" fillId="0" borderId="0" xfId="57" applyFill="1" applyBorder="1">
      <alignment/>
    </xf>
    <xf numFmtId="165" fontId="0" fillId="0" borderId="0" xfId="57" applyNumberFormat="1" applyFill="1" applyBorder="1">
      <alignment/>
    </xf>
    <xf numFmtId="0" fontId="0" fillId="0" borderId="0" xfId="57" applyFont="1" applyFill="1" applyBorder="1">
      <alignment/>
    </xf>
    <xf numFmtId="0" fontId="3" fillId="0" borderId="0" xfId="57" applyFont="1" applyFill="1" applyBorder="1">
      <alignment/>
    </xf>
    <xf numFmtId="165" fontId="3" fillId="0" borderId="0" xfId="57" applyNumberFormat="1" applyFont="1" applyFill="1" applyBorder="1">
      <alignment/>
    </xf>
    <xf numFmtId="165" fontId="16" fillId="0" borderId="0" xfId="57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57" applyFont="1" applyBorder="1" applyAlignment="1">
      <alignment horizontal="left" wrapText="1"/>
    </xf>
    <xf numFmtId="165" fontId="7" fillId="0" borderId="0" xfId="57" applyNumberFormat="1" applyFont="1" applyBorder="1" applyAlignment="1">
      <alignment horizontal="left" wrapText="1"/>
    </xf>
    <xf numFmtId="0" fontId="7" fillId="0" borderId="0" xfId="57" applyFont="1" applyAlignment="1">
      <alignment wrapText="1"/>
    </xf>
    <xf numFmtId="0" fontId="2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57" applyFont="1">
      <alignment/>
    </xf>
    <xf numFmtId="0" fontId="18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5" xfId="57" applyFont="1" applyFill="1" applyBorder="1">
      <alignment/>
    </xf>
    <xf numFmtId="165" fontId="15" fillId="40" borderId="16" xfId="57" applyNumberFormat="1" applyFont="1" applyFill="1" applyBorder="1" applyAlignment="1">
      <alignment horizontal="center"/>
    </xf>
    <xf numFmtId="165" fontId="0" fillId="0" borderId="18" xfId="57" applyNumberFormat="1" applyFill="1" applyBorder="1">
      <alignment/>
    </xf>
    <xf numFmtId="0" fontId="25" fillId="0" borderId="11" xfId="57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11" xfId="57" applyFont="1" applyBorder="1" applyAlignment="1">
      <alignment horizontal="left"/>
    </xf>
    <xf numFmtId="0" fontId="16" fillId="0" borderId="0" xfId="57" applyFont="1" applyBorder="1" applyAlignment="1">
      <alignment horizontal="right" wrapText="1"/>
    </xf>
    <xf numFmtId="165" fontId="16" fillId="0" borderId="21" xfId="57" applyNumberFormat="1" applyFont="1" applyBorder="1" applyAlignment="1">
      <alignment horizontal="left" wrapText="1"/>
    </xf>
    <xf numFmtId="165" fontId="15" fillId="0" borderId="21" xfId="57" applyNumberFormat="1" applyFont="1" applyBorder="1" applyAlignment="1">
      <alignment horizontal="left" vertical="top" wrapText="1"/>
    </xf>
    <xf numFmtId="0" fontId="16" fillId="0" borderId="36" xfId="57" applyFont="1" applyBorder="1" applyAlignment="1">
      <alignment horizontal="right" vertical="top" wrapText="1"/>
    </xf>
    <xf numFmtId="0" fontId="27" fillId="0" borderId="37" xfId="57" applyFont="1" applyFill="1" applyBorder="1" applyAlignment="1">
      <alignment horizontal="left" vertical="top" wrapText="1"/>
    </xf>
    <xf numFmtId="0" fontId="16" fillId="0" borderId="37" xfId="57" applyFont="1" applyBorder="1" applyAlignment="1">
      <alignment horizontal="right" vertical="top" wrapText="1"/>
    </xf>
    <xf numFmtId="0" fontId="15" fillId="0" borderId="0" xfId="57" applyFont="1" applyBorder="1" applyAlignment="1">
      <alignment horizontal="left" wrapText="1"/>
    </xf>
    <xf numFmtId="0" fontId="0" fillId="0" borderId="21" xfId="0" applyBorder="1" applyAlignment="1">
      <alignment/>
    </xf>
    <xf numFmtId="165" fontId="15" fillId="0" borderId="0" xfId="57" applyNumberFormat="1" applyFont="1" applyBorder="1" applyAlignment="1">
      <alignment horizontal="left" wrapText="1"/>
    </xf>
    <xf numFmtId="165" fontId="16" fillId="0" borderId="0" xfId="57" applyNumberFormat="1" applyFont="1" applyBorder="1" applyAlignment="1">
      <alignment horizontal="right" wrapText="1"/>
    </xf>
    <xf numFmtId="165" fontId="16" fillId="0" borderId="0" xfId="57" applyNumberFormat="1" applyFont="1" applyBorder="1" applyAlignment="1">
      <alignment horizontal="right" vertical="top" wrapText="1"/>
    </xf>
    <xf numFmtId="0" fontId="16" fillId="0" borderId="24" xfId="57" applyFont="1" applyBorder="1" applyAlignment="1">
      <alignment horizontal="right" vertical="top"/>
    </xf>
    <xf numFmtId="165" fontId="8" fillId="37" borderId="38" xfId="57" applyNumberFormat="1" applyFont="1" applyFill="1" applyBorder="1" applyAlignment="1">
      <alignment horizontal="center" wrapText="1"/>
    </xf>
    <xf numFmtId="0" fontId="65" fillId="41" borderId="27" xfId="0" applyFont="1" applyFill="1" applyBorder="1" applyAlignment="1">
      <alignment horizontal="center" vertical="center" wrapText="1"/>
    </xf>
    <xf numFmtId="0" fontId="15" fillId="42" borderId="39" xfId="57" applyFont="1" applyFill="1" applyBorder="1" applyAlignment="1">
      <alignment horizontal="center" wrapText="1"/>
    </xf>
    <xf numFmtId="165" fontId="16" fillId="42" borderId="40" xfId="57" applyNumberFormat="1" applyFont="1" applyFill="1" applyBorder="1" applyAlignment="1">
      <alignment horizontal="center"/>
    </xf>
    <xf numFmtId="165" fontId="16" fillId="42" borderId="28" xfId="57" applyNumberFormat="1" applyFont="1" applyFill="1" applyBorder="1" applyAlignment="1">
      <alignment horizontal="center"/>
    </xf>
    <xf numFmtId="165" fontId="16" fillId="42" borderId="27" xfId="57" applyNumberFormat="1" applyFont="1" applyFill="1" applyBorder="1" applyAlignment="1">
      <alignment horizontal="center"/>
    </xf>
    <xf numFmtId="165" fontId="16" fillId="43" borderId="41" xfId="57" applyNumberFormat="1" applyFont="1" applyFill="1" applyBorder="1" applyAlignment="1">
      <alignment horizontal="center"/>
    </xf>
    <xf numFmtId="0" fontId="15" fillId="43" borderId="42" xfId="57" applyFont="1" applyFill="1" applyBorder="1" applyAlignment="1">
      <alignment horizontal="center" wrapText="1"/>
    </xf>
    <xf numFmtId="165" fontId="16" fillId="39" borderId="43" xfId="57" applyNumberFormat="1" applyFont="1" applyFill="1" applyBorder="1" applyAlignment="1">
      <alignment horizontal="center"/>
    </xf>
    <xf numFmtId="165" fontId="16" fillId="39" borderId="44" xfId="57" applyNumberFormat="1" applyFont="1" applyFill="1" applyBorder="1" applyAlignment="1">
      <alignment horizontal="center"/>
    </xf>
    <xf numFmtId="0" fontId="16" fillId="44" borderId="0" xfId="57" applyFont="1" applyFill="1" applyBorder="1" applyAlignment="1">
      <alignment horizontal="center" wrapText="1"/>
    </xf>
    <xf numFmtId="165" fontId="16" fillId="44" borderId="0" xfId="57" applyNumberFormat="1" applyFont="1" applyFill="1" applyBorder="1" applyAlignment="1">
      <alignment horizontal="center"/>
    </xf>
    <xf numFmtId="174" fontId="15" fillId="0" borderId="0" xfId="0" applyNumberFormat="1" applyFont="1" applyAlignment="1">
      <alignment/>
    </xf>
    <xf numFmtId="174" fontId="15" fillId="0" borderId="0" xfId="57" applyNumberFormat="1" applyFont="1" applyBorder="1" applyAlignment="1">
      <alignment horizontal="right" vertical="top" wrapText="1"/>
    </xf>
    <xf numFmtId="165" fontId="8" fillId="37" borderId="38" xfId="57" applyNumberFormat="1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/>
    </xf>
    <xf numFmtId="0" fontId="0" fillId="40" borderId="0" xfId="0" applyFill="1" applyAlignment="1">
      <alignment wrapText="1"/>
    </xf>
    <xf numFmtId="0" fontId="0" fillId="0" borderId="14" xfId="0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175" fontId="1" fillId="0" borderId="18" xfId="0" applyNumberFormat="1" applyFont="1" applyFill="1" applyBorder="1" applyAlignment="1" applyProtection="1">
      <alignment horizontal="center" vertical="center" wrapText="1"/>
      <protection/>
    </xf>
    <xf numFmtId="175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53" applyFill="1" applyBorder="1" applyAlignment="1" applyProtection="1">
      <alignment horizontal="center" vertical="center" wrapText="1"/>
      <protection/>
    </xf>
    <xf numFmtId="0" fontId="0" fillId="4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28" fillId="0" borderId="14" xfId="0" applyFont="1" applyBorder="1" applyAlignment="1" applyProtection="1" quotePrefix="1">
      <alignment horizontal="left" vertical="center" wrapText="1"/>
      <protection/>
    </xf>
    <xf numFmtId="0" fontId="28" fillId="0" borderId="14" xfId="0" applyFont="1" applyBorder="1" applyAlignment="1" applyProtection="1" quotePrefix="1">
      <alignment horizontal="center" vertical="center" wrapText="1"/>
      <protection/>
    </xf>
    <xf numFmtId="0" fontId="1" fillId="0" borderId="14" xfId="0" applyFont="1" applyBorder="1" applyAlignment="1" applyProtection="1" quotePrefix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4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8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6" fillId="39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/>
      <protection/>
    </xf>
    <xf numFmtId="0" fontId="6" fillId="46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0" fillId="47" borderId="14" xfId="0" applyFill="1" applyBorder="1" applyAlignment="1">
      <alignment horizontal="center" vertical="center" wrapText="1"/>
    </xf>
    <xf numFmtId="0" fontId="0" fillId="47" borderId="14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47" borderId="14" xfId="0" applyFill="1" applyBorder="1" applyAlignment="1" applyProtection="1">
      <alignment horizontal="center" vertical="center" wrapText="1"/>
      <protection/>
    </xf>
    <xf numFmtId="0" fontId="0" fillId="48" borderId="14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176" fontId="0" fillId="0" borderId="14" xfId="0" applyNumberFormat="1" applyFont="1" applyBorder="1" applyAlignment="1">
      <alignment horizontal="center" vertical="center" wrapText="1"/>
    </xf>
    <xf numFmtId="0" fontId="0" fillId="4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49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6" fillId="41" borderId="27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28" fillId="0" borderId="14" xfId="0" applyNumberFormat="1" applyFont="1" applyBorder="1" applyAlignment="1" applyProtection="1" quotePrefix="1">
      <alignment horizontal="center" vertical="center" wrapText="1"/>
      <protection/>
    </xf>
    <xf numFmtId="1" fontId="28" fillId="0" borderId="14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>
      <alignment wrapText="1"/>
    </xf>
    <xf numFmtId="1" fontId="0" fillId="34" borderId="14" xfId="0" applyNumberForma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2" fontId="0" fillId="0" borderId="14" xfId="0" applyNumberFormat="1" applyFont="1" applyBorder="1" applyAlignment="1">
      <alignment horizontal="center" vertical="center" wrapText="1"/>
    </xf>
    <xf numFmtId="1" fontId="0" fillId="34" borderId="14" xfId="0" applyNumberFormat="1" applyFont="1" applyFill="1" applyBorder="1" applyAlignment="1" applyProtection="1">
      <alignment horizontal="center" vertical="center" wrapText="1"/>
      <protection/>
    </xf>
    <xf numFmtId="0" fontId="8" fillId="37" borderId="38" xfId="57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0" fillId="50" borderId="45" xfId="57" applyFont="1" applyFill="1" applyBorder="1" applyAlignment="1">
      <alignment horizontal="center" vertical="center" textRotation="90" wrapText="1"/>
    </xf>
    <xf numFmtId="0" fontId="20" fillId="50" borderId="46" xfId="57" applyFont="1" applyFill="1" applyBorder="1" applyAlignment="1">
      <alignment horizontal="center" vertical="center" textRotation="90" wrapText="1"/>
    </xf>
    <xf numFmtId="0" fontId="0" fillId="0" borderId="47" xfId="0" applyBorder="1" applyAlignment="1">
      <alignment horizontal="center" wrapText="1"/>
    </xf>
    <xf numFmtId="0" fontId="0" fillId="0" borderId="0" xfId="57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6" fillId="0" borderId="0" xfId="57" applyFont="1" applyFill="1" applyBorder="1" applyAlignment="1">
      <alignment horizontal="right"/>
    </xf>
    <xf numFmtId="0" fontId="0" fillId="34" borderId="18" xfId="57" applyFill="1" applyBorder="1" applyAlignment="1">
      <alignment wrapText="1"/>
    </xf>
    <xf numFmtId="0" fontId="0" fillId="0" borderId="18" xfId="0" applyBorder="1" applyAlignment="1">
      <alignment wrapText="1"/>
    </xf>
    <xf numFmtId="0" fontId="16" fillId="39" borderId="48" xfId="57" applyFont="1" applyFill="1" applyBorder="1" applyAlignment="1">
      <alignment horizontal="center" wrapText="1"/>
    </xf>
    <xf numFmtId="0" fontId="16" fillId="39" borderId="49" xfId="57" applyFont="1" applyFill="1" applyBorder="1" applyAlignment="1">
      <alignment horizontal="center" wrapText="1"/>
    </xf>
    <xf numFmtId="0" fontId="16" fillId="39" borderId="50" xfId="57" applyFont="1" applyFill="1" applyBorder="1" applyAlignment="1">
      <alignment horizontal="center" wrapText="1"/>
    </xf>
    <xf numFmtId="165" fontId="16" fillId="39" borderId="51" xfId="57" applyNumberFormat="1" applyFont="1" applyFill="1" applyBorder="1" applyAlignment="1">
      <alignment horizontal="center"/>
    </xf>
    <xf numFmtId="165" fontId="16" fillId="0" borderId="52" xfId="0" applyNumberFormat="1" applyFont="1" applyBorder="1" applyAlignment="1">
      <alignment horizontal="center"/>
    </xf>
    <xf numFmtId="0" fontId="16" fillId="39" borderId="53" xfId="57" applyFont="1" applyFill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5" fillId="0" borderId="55" xfId="0" applyFont="1" applyBorder="1" applyAlignment="1">
      <alignment horizontal="center" wrapText="1"/>
    </xf>
    <xf numFmtId="0" fontId="16" fillId="39" borderId="36" xfId="57" applyFont="1" applyFill="1" applyBorder="1" applyAlignment="1">
      <alignment horizontal="center" wrapText="1"/>
    </xf>
    <xf numFmtId="0" fontId="16" fillId="39" borderId="37" xfId="57" applyFont="1" applyFill="1" applyBorder="1" applyAlignment="1">
      <alignment horizontal="center" wrapText="1"/>
    </xf>
    <xf numFmtId="0" fontId="16" fillId="39" borderId="52" xfId="57" applyFont="1" applyFill="1" applyBorder="1" applyAlignment="1">
      <alignment horizontal="center" wrapText="1"/>
    </xf>
    <xf numFmtId="0" fontId="0" fillId="50" borderId="46" xfId="0" applyFill="1" applyBorder="1" applyAlignment="1">
      <alignment horizontal="center" vertical="center" textRotation="90" wrapText="1"/>
    </xf>
    <xf numFmtId="165" fontId="16" fillId="43" borderId="56" xfId="57" applyNumberFormat="1" applyFont="1" applyFill="1" applyBorder="1" applyAlignment="1">
      <alignment horizontal="center"/>
    </xf>
    <xf numFmtId="165" fontId="15" fillId="43" borderId="57" xfId="0" applyNumberFormat="1" applyFont="1" applyFill="1" applyBorder="1" applyAlignment="1">
      <alignment horizontal="center"/>
    </xf>
    <xf numFmtId="0" fontId="8" fillId="37" borderId="58" xfId="57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6" fillId="43" borderId="60" xfId="57" applyFont="1" applyFill="1" applyBorder="1" applyAlignment="1">
      <alignment horizontal="center" wrapText="1"/>
    </xf>
    <xf numFmtId="0" fontId="16" fillId="43" borderId="41" xfId="57" applyFont="1" applyFill="1" applyBorder="1" applyAlignment="1">
      <alignment horizontal="center" wrapText="1"/>
    </xf>
    <xf numFmtId="0" fontId="16" fillId="42" borderId="59" xfId="57" applyFont="1" applyFill="1" applyBorder="1" applyAlignment="1">
      <alignment horizontal="center" wrapText="1"/>
    </xf>
    <xf numFmtId="0" fontId="16" fillId="42" borderId="27" xfId="57" applyFont="1" applyFill="1" applyBorder="1" applyAlignment="1">
      <alignment horizontal="center" wrapText="1"/>
    </xf>
    <xf numFmtId="0" fontId="10" fillId="44" borderId="26" xfId="57" applyFont="1" applyFill="1" applyBorder="1" applyAlignment="1">
      <alignment horizontal="center" wrapText="1"/>
    </xf>
    <xf numFmtId="0" fontId="0" fillId="44" borderId="23" xfId="57" applyFill="1" applyBorder="1" applyAlignment="1">
      <alignment horizontal="center" wrapText="1"/>
    </xf>
    <xf numFmtId="0" fontId="0" fillId="44" borderId="61" xfId="57" applyFill="1" applyBorder="1" applyAlignment="1">
      <alignment horizontal="center" wrapText="1"/>
    </xf>
    <xf numFmtId="165" fontId="16" fillId="42" borderId="33" xfId="57" applyNumberFormat="1" applyFont="1" applyFill="1" applyBorder="1" applyAlignment="1">
      <alignment horizontal="center"/>
    </xf>
    <xf numFmtId="165" fontId="15" fillId="42" borderId="33" xfId="0" applyNumberFormat="1" applyFont="1" applyFill="1" applyBorder="1" applyAlignment="1">
      <alignment horizontal="center"/>
    </xf>
    <xf numFmtId="0" fontId="16" fillId="38" borderId="62" xfId="57" applyFont="1" applyFill="1" applyBorder="1" applyAlignment="1">
      <alignment horizontal="right"/>
    </xf>
    <xf numFmtId="0" fontId="16" fillId="38" borderId="63" xfId="57" applyFont="1" applyFill="1" applyBorder="1" applyAlignment="1">
      <alignment horizontal="right"/>
    </xf>
    <xf numFmtId="0" fontId="16" fillId="38" borderId="64" xfId="57" applyFont="1" applyFill="1" applyBorder="1" applyAlignment="1">
      <alignment horizontal="right"/>
    </xf>
    <xf numFmtId="0" fontId="16" fillId="38" borderId="17" xfId="57" applyFont="1" applyFill="1" applyBorder="1" applyAlignment="1">
      <alignment horizontal="right"/>
    </xf>
    <xf numFmtId="0" fontId="15" fillId="38" borderId="54" xfId="57" applyFont="1" applyFill="1" applyBorder="1" applyAlignment="1">
      <alignment horizontal="right"/>
    </xf>
    <xf numFmtId="0" fontId="15" fillId="38" borderId="55" xfId="57" applyFont="1" applyFill="1" applyBorder="1" applyAlignment="1">
      <alignment horizontal="right"/>
    </xf>
    <xf numFmtId="0" fontId="15" fillId="42" borderId="65" xfId="0" applyFont="1" applyFill="1" applyBorder="1" applyAlignment="1">
      <alignment horizontal="right"/>
    </xf>
    <xf numFmtId="0" fontId="26" fillId="50" borderId="66" xfId="57" applyFont="1" applyFill="1" applyBorder="1" applyAlignment="1">
      <alignment horizontal="center" vertical="center" textRotation="90" wrapText="1"/>
    </xf>
    <xf numFmtId="0" fontId="26" fillId="50" borderId="67" xfId="0" applyFont="1" applyFill="1" applyBorder="1" applyAlignment="1">
      <alignment horizontal="center" vertical="center" textRotation="90" wrapText="1"/>
    </xf>
    <xf numFmtId="0" fontId="26" fillId="50" borderId="68" xfId="0" applyFont="1" applyFill="1" applyBorder="1" applyAlignment="1">
      <alignment horizontal="center" vertical="center" textRotation="90" wrapText="1"/>
    </xf>
    <xf numFmtId="0" fontId="16" fillId="43" borderId="42" xfId="57" applyFont="1" applyFill="1" applyBorder="1" applyAlignment="1">
      <alignment horizontal="right"/>
    </xf>
    <xf numFmtId="0" fontId="0" fillId="43" borderId="69" xfId="0" applyFill="1" applyBorder="1" applyAlignment="1">
      <alignment/>
    </xf>
    <xf numFmtId="0" fontId="0" fillId="43" borderId="57" xfId="0" applyFill="1" applyBorder="1" applyAlignment="1">
      <alignment/>
    </xf>
    <xf numFmtId="0" fontId="20" fillId="50" borderId="58" xfId="57" applyFont="1" applyFill="1" applyBorder="1" applyAlignment="1">
      <alignment horizontal="center" vertical="center" textRotation="90" wrapText="1"/>
    </xf>
    <xf numFmtId="0" fontId="16" fillId="38" borderId="16" xfId="57" applyFont="1" applyFill="1" applyBorder="1" applyAlignment="1">
      <alignment horizontal="right"/>
    </xf>
    <xf numFmtId="0" fontId="15" fillId="38" borderId="70" xfId="57" applyFont="1" applyFill="1" applyBorder="1" applyAlignment="1">
      <alignment horizontal="right"/>
    </xf>
    <xf numFmtId="0" fontId="15" fillId="38" borderId="71" xfId="57" applyFont="1" applyFill="1" applyBorder="1" applyAlignment="1">
      <alignment horizontal="right"/>
    </xf>
    <xf numFmtId="0" fontId="16" fillId="43" borderId="69" xfId="57" applyFont="1" applyFill="1" applyBorder="1" applyAlignment="1">
      <alignment horizontal="right"/>
    </xf>
    <xf numFmtId="0" fontId="15" fillId="43" borderId="69" xfId="57" applyFont="1" applyFill="1" applyBorder="1" applyAlignment="1">
      <alignment horizontal="right"/>
    </xf>
    <xf numFmtId="0" fontId="15" fillId="43" borderId="57" xfId="57" applyFont="1" applyFill="1" applyBorder="1" applyAlignment="1">
      <alignment horizontal="right"/>
    </xf>
    <xf numFmtId="165" fontId="8" fillId="37" borderId="72" xfId="57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7" fillId="0" borderId="37" xfId="57" applyFont="1" applyFill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5" fillId="0" borderId="74" xfId="0" applyFont="1" applyBorder="1" applyAlignment="1">
      <alignment horizontal="left" vertical="top" wrapText="1"/>
    </xf>
    <xf numFmtId="165" fontId="16" fillId="0" borderId="0" xfId="57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14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5" fontId="8" fillId="37" borderId="75" xfId="57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34" borderId="14" xfId="57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37" borderId="10" xfId="0" applyFont="1" applyFill="1" applyBorder="1" applyAlignment="1">
      <alignment horizontal="center"/>
    </xf>
    <xf numFmtId="0" fontId="19" fillId="37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61" xfId="0" applyBorder="1" applyAlignment="1">
      <alignment horizontal="center"/>
    </xf>
    <xf numFmtId="0" fontId="20" fillId="36" borderId="20" xfId="0" applyFont="1" applyFill="1" applyBorder="1" applyAlignment="1">
      <alignment wrapText="1"/>
    </xf>
    <xf numFmtId="0" fontId="0" fillId="36" borderId="77" xfId="0" applyFill="1" applyBorder="1" applyAlignment="1">
      <alignment/>
    </xf>
    <xf numFmtId="0" fontId="20" fillId="0" borderId="78" xfId="0" applyFont="1" applyBorder="1" applyAlignment="1">
      <alignment wrapText="1"/>
    </xf>
    <xf numFmtId="0" fontId="0" fillId="0" borderId="64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12</xdr:row>
      <xdr:rowOff>266700</xdr:rowOff>
    </xdr:from>
    <xdr:ext cx="85725" cy="209550"/>
    <xdr:sp>
      <xdr:nvSpPr>
        <xdr:cNvPr id="1" name="Text Box 247" descr="Risk Impact"/>
        <xdr:cNvSpPr txBox="1">
          <a:spLocks noChangeArrowheads="1"/>
        </xdr:cNvSpPr>
      </xdr:nvSpPr>
      <xdr:spPr>
        <a:xfrm>
          <a:off x="8991600" y="3238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15</xdr:row>
      <xdr:rowOff>266700</xdr:rowOff>
    </xdr:from>
    <xdr:ext cx="85725" cy="209550"/>
    <xdr:sp>
      <xdr:nvSpPr>
        <xdr:cNvPr id="2" name="Text Box 268" descr="Risk Impact"/>
        <xdr:cNvSpPr txBox="1">
          <a:spLocks noChangeArrowheads="1"/>
        </xdr:cNvSpPr>
      </xdr:nvSpPr>
      <xdr:spPr>
        <a:xfrm>
          <a:off x="8991600" y="4752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266700</xdr:rowOff>
    </xdr:from>
    <xdr:ext cx="85725" cy="209550"/>
    <xdr:sp>
      <xdr:nvSpPr>
        <xdr:cNvPr id="3" name="Text Box 269" descr="Risk Impact"/>
        <xdr:cNvSpPr txBox="1">
          <a:spLocks noChangeArrowheads="1"/>
        </xdr:cNvSpPr>
      </xdr:nvSpPr>
      <xdr:spPr>
        <a:xfrm>
          <a:off x="8991600" y="6267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266700</xdr:rowOff>
    </xdr:from>
    <xdr:ext cx="85725" cy="209550"/>
    <xdr:sp>
      <xdr:nvSpPr>
        <xdr:cNvPr id="4" name="Text Box 270" descr="Risk Impact"/>
        <xdr:cNvSpPr txBox="1">
          <a:spLocks noChangeArrowheads="1"/>
        </xdr:cNvSpPr>
      </xdr:nvSpPr>
      <xdr:spPr>
        <a:xfrm>
          <a:off x="8991600" y="7781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266700</xdr:rowOff>
    </xdr:from>
    <xdr:ext cx="85725" cy="209550"/>
    <xdr:sp>
      <xdr:nvSpPr>
        <xdr:cNvPr id="5" name="Text Box 271" descr="Risk Impact"/>
        <xdr:cNvSpPr txBox="1">
          <a:spLocks noChangeArrowheads="1"/>
        </xdr:cNvSpPr>
      </xdr:nvSpPr>
      <xdr:spPr>
        <a:xfrm>
          <a:off x="8991600" y="92964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266700</xdr:rowOff>
    </xdr:from>
    <xdr:ext cx="85725" cy="209550"/>
    <xdr:sp>
      <xdr:nvSpPr>
        <xdr:cNvPr id="6" name="Text Box 272" descr="Risk Impact"/>
        <xdr:cNvSpPr txBox="1">
          <a:spLocks noChangeArrowheads="1"/>
        </xdr:cNvSpPr>
      </xdr:nvSpPr>
      <xdr:spPr>
        <a:xfrm>
          <a:off x="8991600" y="10810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266700</xdr:rowOff>
    </xdr:from>
    <xdr:ext cx="85725" cy="209550"/>
    <xdr:sp>
      <xdr:nvSpPr>
        <xdr:cNvPr id="7" name="Text Box 273" descr="Risk Impact"/>
        <xdr:cNvSpPr txBox="1">
          <a:spLocks noChangeArrowheads="1"/>
        </xdr:cNvSpPr>
      </xdr:nvSpPr>
      <xdr:spPr>
        <a:xfrm>
          <a:off x="8991600" y="12325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33</xdr:row>
      <xdr:rowOff>266700</xdr:rowOff>
    </xdr:from>
    <xdr:ext cx="85725" cy="209550"/>
    <xdr:sp>
      <xdr:nvSpPr>
        <xdr:cNvPr id="8" name="Text Box 274" descr="Risk Impact"/>
        <xdr:cNvSpPr txBox="1">
          <a:spLocks noChangeArrowheads="1"/>
        </xdr:cNvSpPr>
      </xdr:nvSpPr>
      <xdr:spPr>
        <a:xfrm>
          <a:off x="8991600" y="1383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266700</xdr:rowOff>
    </xdr:from>
    <xdr:ext cx="85725" cy="209550"/>
    <xdr:sp>
      <xdr:nvSpPr>
        <xdr:cNvPr id="9" name="Text Box 275" descr="Risk Impact"/>
        <xdr:cNvSpPr txBox="1">
          <a:spLocks noChangeArrowheads="1"/>
        </xdr:cNvSpPr>
      </xdr:nvSpPr>
      <xdr:spPr>
        <a:xfrm>
          <a:off x="8991600" y="15354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266700</xdr:rowOff>
    </xdr:from>
    <xdr:ext cx="85725" cy="209550"/>
    <xdr:sp>
      <xdr:nvSpPr>
        <xdr:cNvPr id="10" name="Text Box 276" descr="Risk Impact"/>
        <xdr:cNvSpPr txBox="1">
          <a:spLocks noChangeArrowheads="1"/>
        </xdr:cNvSpPr>
      </xdr:nvSpPr>
      <xdr:spPr>
        <a:xfrm>
          <a:off x="8991600" y="16868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266700</xdr:rowOff>
    </xdr:from>
    <xdr:ext cx="85725" cy="209550"/>
    <xdr:sp>
      <xdr:nvSpPr>
        <xdr:cNvPr id="11" name="Text Box 277" descr="Risk Impact"/>
        <xdr:cNvSpPr txBox="1">
          <a:spLocks noChangeArrowheads="1"/>
        </xdr:cNvSpPr>
      </xdr:nvSpPr>
      <xdr:spPr>
        <a:xfrm>
          <a:off x="8991600" y="183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266700</xdr:rowOff>
    </xdr:from>
    <xdr:ext cx="85725" cy="209550"/>
    <xdr:sp>
      <xdr:nvSpPr>
        <xdr:cNvPr id="12" name="Text Box 278" descr="Risk Impact"/>
        <xdr:cNvSpPr txBox="1">
          <a:spLocks noChangeArrowheads="1"/>
        </xdr:cNvSpPr>
      </xdr:nvSpPr>
      <xdr:spPr>
        <a:xfrm>
          <a:off x="8991600" y="19897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266700</xdr:rowOff>
    </xdr:from>
    <xdr:ext cx="85725" cy="209550"/>
    <xdr:sp>
      <xdr:nvSpPr>
        <xdr:cNvPr id="13" name="Text Box 279" descr="Risk Impact"/>
        <xdr:cNvSpPr txBox="1">
          <a:spLocks noChangeArrowheads="1"/>
        </xdr:cNvSpPr>
      </xdr:nvSpPr>
      <xdr:spPr>
        <a:xfrm>
          <a:off x="8991600" y="21412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266700</xdr:rowOff>
    </xdr:from>
    <xdr:ext cx="85725" cy="209550"/>
    <xdr:sp>
      <xdr:nvSpPr>
        <xdr:cNvPr id="14" name="Text Box 280" descr="Risk Impact"/>
        <xdr:cNvSpPr txBox="1">
          <a:spLocks noChangeArrowheads="1"/>
        </xdr:cNvSpPr>
      </xdr:nvSpPr>
      <xdr:spPr>
        <a:xfrm>
          <a:off x="8991600" y="22926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266700</xdr:rowOff>
    </xdr:from>
    <xdr:ext cx="85725" cy="209550"/>
    <xdr:sp>
      <xdr:nvSpPr>
        <xdr:cNvPr id="15" name="Text Box 281" descr="Risk Impact"/>
        <xdr:cNvSpPr txBox="1">
          <a:spLocks noChangeArrowheads="1"/>
        </xdr:cNvSpPr>
      </xdr:nvSpPr>
      <xdr:spPr>
        <a:xfrm>
          <a:off x="8991600" y="24441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266700</xdr:rowOff>
    </xdr:from>
    <xdr:ext cx="85725" cy="209550"/>
    <xdr:sp>
      <xdr:nvSpPr>
        <xdr:cNvPr id="16" name="Text Box 282" descr="Risk Impact"/>
        <xdr:cNvSpPr txBox="1">
          <a:spLocks noChangeArrowheads="1"/>
        </xdr:cNvSpPr>
      </xdr:nvSpPr>
      <xdr:spPr>
        <a:xfrm>
          <a:off x="8991600" y="8286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266700</xdr:rowOff>
    </xdr:from>
    <xdr:ext cx="85725" cy="209550"/>
    <xdr:sp>
      <xdr:nvSpPr>
        <xdr:cNvPr id="17" name="Text Box 283" descr="Risk Impact"/>
        <xdr:cNvSpPr txBox="1">
          <a:spLocks noChangeArrowheads="1"/>
        </xdr:cNvSpPr>
      </xdr:nvSpPr>
      <xdr:spPr>
        <a:xfrm>
          <a:off x="8991600" y="98012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266700</xdr:rowOff>
    </xdr:from>
    <xdr:ext cx="85725" cy="209550"/>
    <xdr:sp>
      <xdr:nvSpPr>
        <xdr:cNvPr id="18" name="Text Box 284" descr="Risk Impact"/>
        <xdr:cNvSpPr txBox="1">
          <a:spLocks noChangeArrowheads="1"/>
        </xdr:cNvSpPr>
      </xdr:nvSpPr>
      <xdr:spPr>
        <a:xfrm>
          <a:off x="8991600" y="13335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266700</xdr:rowOff>
    </xdr:from>
    <xdr:ext cx="85725" cy="209550"/>
    <xdr:sp>
      <xdr:nvSpPr>
        <xdr:cNvPr id="19" name="Text Box 285" descr="Risk Impact"/>
        <xdr:cNvSpPr txBox="1">
          <a:spLocks noChangeArrowheads="1"/>
        </xdr:cNvSpPr>
      </xdr:nvSpPr>
      <xdr:spPr>
        <a:xfrm>
          <a:off x="8991600" y="14849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266700</xdr:rowOff>
    </xdr:from>
    <xdr:ext cx="85725" cy="209550"/>
    <xdr:sp>
      <xdr:nvSpPr>
        <xdr:cNvPr id="20" name="Text Box 286" descr="Risk Impact"/>
        <xdr:cNvSpPr txBox="1">
          <a:spLocks noChangeArrowheads="1"/>
        </xdr:cNvSpPr>
      </xdr:nvSpPr>
      <xdr:spPr>
        <a:xfrm>
          <a:off x="8991600" y="183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266700</xdr:rowOff>
    </xdr:from>
    <xdr:ext cx="85725" cy="209550"/>
    <xdr:sp>
      <xdr:nvSpPr>
        <xdr:cNvPr id="21" name="Text Box 287" descr="Risk Impact"/>
        <xdr:cNvSpPr txBox="1">
          <a:spLocks noChangeArrowheads="1"/>
        </xdr:cNvSpPr>
      </xdr:nvSpPr>
      <xdr:spPr>
        <a:xfrm>
          <a:off x="8991600" y="19897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266700</xdr:rowOff>
    </xdr:from>
    <xdr:ext cx="85725" cy="209550"/>
    <xdr:sp>
      <xdr:nvSpPr>
        <xdr:cNvPr id="22" name="Text Box 288" descr="Risk Impact"/>
        <xdr:cNvSpPr txBox="1">
          <a:spLocks noChangeArrowheads="1"/>
        </xdr:cNvSpPr>
      </xdr:nvSpPr>
      <xdr:spPr>
        <a:xfrm>
          <a:off x="8991600" y="2343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55</xdr:row>
      <xdr:rowOff>266700</xdr:rowOff>
    </xdr:from>
    <xdr:ext cx="85725" cy="209550"/>
    <xdr:sp>
      <xdr:nvSpPr>
        <xdr:cNvPr id="23" name="Text Box 289" descr="Risk Impact"/>
        <xdr:cNvSpPr txBox="1">
          <a:spLocks noChangeArrowheads="1"/>
        </xdr:cNvSpPr>
      </xdr:nvSpPr>
      <xdr:spPr>
        <a:xfrm>
          <a:off x="8991600" y="24945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Downloads\risk-regi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k Input Sheet"/>
      <sheetName val="Risk Register"/>
      <sheetName val="REFERENCE "/>
      <sheetName val="Macro1"/>
    </sheetNames>
    <sheetDataSet>
      <sheetData sheetId="0">
        <row r="9">
          <cell r="I9" t="str">
            <v>Linear</v>
          </cell>
        </row>
        <row r="10">
          <cell r="I10" t="str">
            <v>Nonlinear</v>
          </cell>
        </row>
      </sheetData>
      <sheetData sheetId="2">
        <row r="24">
          <cell r="N24">
            <v>1</v>
          </cell>
          <cell r="P24">
            <v>6</v>
          </cell>
        </row>
        <row r="25">
          <cell r="N25">
            <v>7</v>
          </cell>
          <cell r="P25">
            <v>14</v>
          </cell>
        </row>
        <row r="26">
          <cell r="N26">
            <v>15</v>
          </cell>
          <cell r="P26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U105"/>
  <sheetViews>
    <sheetView tabSelected="1" zoomScale="85" zoomScaleNormal="85" zoomScalePageLayoutView="0" workbookViewId="0" topLeftCell="B1">
      <selection activeCell="B2" sqref="B2:J2"/>
    </sheetView>
  </sheetViews>
  <sheetFormatPr defaultColWidth="9.140625" defaultRowHeight="12.75"/>
  <cols>
    <col min="1" max="1" width="20.57421875" style="0" customWidth="1"/>
    <col min="2" max="2" width="11.8515625" style="0" customWidth="1"/>
    <col min="3" max="3" width="29.57421875" style="0" customWidth="1"/>
    <col min="4" max="4" width="26.57421875" style="0" customWidth="1"/>
    <col min="5" max="5" width="34.8515625" style="0" customWidth="1"/>
    <col min="6" max="6" width="26.7109375" style="0" customWidth="1"/>
    <col min="7" max="7" width="26.7109375" style="1" customWidth="1"/>
    <col min="8" max="10" width="26.7109375" style="0" customWidth="1"/>
    <col min="12" max="12" width="12.7109375" style="28" bestFit="1" customWidth="1"/>
    <col min="13" max="21" width="9.140625" style="28" customWidth="1"/>
  </cols>
  <sheetData>
    <row r="2" spans="2:10" ht="35.25" customHeight="1" thickBot="1">
      <c r="B2" s="281" t="s">
        <v>73</v>
      </c>
      <c r="C2" s="282"/>
      <c r="D2" s="282"/>
      <c r="E2" s="282"/>
      <c r="F2" s="282"/>
      <c r="G2" s="282"/>
      <c r="H2" s="282"/>
      <c r="I2" s="282"/>
      <c r="J2" s="282"/>
    </row>
    <row r="3" spans="2:20" ht="3.75" customHeight="1" thickBot="1">
      <c r="B3" s="4"/>
      <c r="C3" s="5"/>
      <c r="D3" s="6"/>
      <c r="E3" s="7"/>
      <c r="F3" s="7">
        <v>1</v>
      </c>
      <c r="G3" s="8"/>
      <c r="H3" s="8"/>
      <c r="I3" s="8"/>
      <c r="J3" s="9"/>
      <c r="K3" s="2"/>
      <c r="L3" s="27"/>
      <c r="M3" s="27"/>
      <c r="N3" s="27"/>
      <c r="O3" s="27"/>
      <c r="P3" s="27"/>
      <c r="Q3" s="27"/>
      <c r="R3" s="27"/>
      <c r="S3" s="27"/>
      <c r="T3" s="27"/>
    </row>
    <row r="4" spans="2:21" s="54" customFormat="1" ht="30" customHeight="1">
      <c r="B4" s="261" t="s">
        <v>72</v>
      </c>
      <c r="C4" s="126" t="s">
        <v>71</v>
      </c>
      <c r="D4" s="127"/>
      <c r="E4" s="129" t="s">
        <v>138</v>
      </c>
      <c r="F4" s="128"/>
      <c r="G4" s="279" t="s">
        <v>74</v>
      </c>
      <c r="H4" s="280"/>
      <c r="I4" s="153"/>
      <c r="J4" s="136"/>
      <c r="K4" s="55"/>
      <c r="L4" s="56"/>
      <c r="M4" s="56"/>
      <c r="N4" s="56"/>
      <c r="O4" s="56"/>
      <c r="P4" s="56"/>
      <c r="Q4" s="56"/>
      <c r="R4" s="56"/>
      <c r="S4" s="56"/>
      <c r="T4" s="56"/>
      <c r="U4" s="57"/>
    </row>
    <row r="5" spans="2:21" s="119" customFormat="1" ht="3.75" customHeight="1">
      <c r="B5" s="262"/>
      <c r="F5" s="114"/>
      <c r="H5" s="138"/>
      <c r="I5" s="137"/>
      <c r="J5" s="130"/>
      <c r="K5" s="120"/>
      <c r="L5" s="118"/>
      <c r="M5" s="117"/>
      <c r="N5" s="117"/>
      <c r="O5" s="117"/>
      <c r="P5" s="117"/>
      <c r="Q5" s="117"/>
      <c r="R5" s="117"/>
      <c r="S5" s="117"/>
      <c r="T5" s="117"/>
      <c r="U5" s="118"/>
    </row>
    <row r="6" spans="2:21" s="119" customFormat="1" ht="30" customHeight="1" thickBot="1">
      <c r="B6" s="262"/>
      <c r="C6" s="140" t="s">
        <v>139</v>
      </c>
      <c r="D6" s="135"/>
      <c r="F6" s="114"/>
      <c r="G6" s="115"/>
      <c r="H6" s="139" t="s">
        <v>20</v>
      </c>
      <c r="I6" s="154"/>
      <c r="J6" s="131"/>
      <c r="K6" s="120"/>
      <c r="L6" s="118"/>
      <c r="M6" s="117"/>
      <c r="N6" s="117"/>
      <c r="O6" s="117"/>
      <c r="P6" s="117"/>
      <c r="Q6" s="117"/>
      <c r="R6" s="117"/>
      <c r="S6" s="117"/>
      <c r="T6" s="117"/>
      <c r="U6" s="118"/>
    </row>
    <row r="7" spans="2:21" s="119" customFormat="1" ht="69" customHeight="1" thickBot="1">
      <c r="B7" s="263"/>
      <c r="C7" s="132" t="s">
        <v>18</v>
      </c>
      <c r="D7" s="133"/>
      <c r="E7" s="134" t="s">
        <v>19</v>
      </c>
      <c r="F7" s="276"/>
      <c r="G7" s="277"/>
      <c r="H7" s="277"/>
      <c r="I7" s="277"/>
      <c r="J7" s="278"/>
      <c r="K7" s="116"/>
      <c r="L7" s="117"/>
      <c r="M7" s="118"/>
      <c r="N7" s="117"/>
      <c r="O7" s="117"/>
      <c r="P7" s="117"/>
      <c r="Q7" s="117"/>
      <c r="R7" s="117"/>
      <c r="S7" s="117"/>
      <c r="T7" s="117"/>
      <c r="U7" s="118"/>
    </row>
    <row r="8" spans="2:20" ht="3.75" customHeight="1" thickBot="1">
      <c r="B8" s="35"/>
      <c r="C8" s="11"/>
      <c r="D8" s="36"/>
      <c r="E8" s="37"/>
      <c r="F8" s="37"/>
      <c r="G8" s="38"/>
      <c r="H8" s="39"/>
      <c r="I8" s="39"/>
      <c r="J8" s="40"/>
      <c r="K8" s="10"/>
      <c r="L8" s="30"/>
      <c r="M8" s="30"/>
      <c r="N8" s="30"/>
      <c r="O8" s="27"/>
      <c r="P8" s="27"/>
      <c r="Q8" s="27"/>
      <c r="R8" s="27"/>
      <c r="S8" s="27"/>
      <c r="T8" s="27"/>
    </row>
    <row r="9" spans="2:20" ht="40.5" customHeight="1">
      <c r="B9" s="243" t="s">
        <v>1</v>
      </c>
      <c r="C9" s="219" t="s">
        <v>4</v>
      </c>
      <c r="D9" s="219" t="s">
        <v>5</v>
      </c>
      <c r="E9" s="219" t="s">
        <v>34</v>
      </c>
      <c r="F9" s="219" t="s">
        <v>136</v>
      </c>
      <c r="G9" s="274" t="s">
        <v>131</v>
      </c>
      <c r="H9" s="155" t="s">
        <v>135</v>
      </c>
      <c r="I9" s="141" t="s">
        <v>130</v>
      </c>
      <c r="J9" s="283" t="s">
        <v>134</v>
      </c>
      <c r="K9" s="12"/>
      <c r="L9" s="31"/>
      <c r="M9" s="27"/>
      <c r="N9" s="27"/>
      <c r="O9" s="27"/>
      <c r="P9" s="27"/>
      <c r="Q9" s="27"/>
      <c r="R9" s="27"/>
      <c r="S9" s="27"/>
      <c r="T9" s="27"/>
    </row>
    <row r="10" spans="2:20" ht="23.25" customHeight="1" thickBot="1">
      <c r="B10" s="244"/>
      <c r="C10" s="220"/>
      <c r="D10" s="220"/>
      <c r="E10" s="220"/>
      <c r="F10" s="220"/>
      <c r="G10" s="275"/>
      <c r="H10" s="208" t="s">
        <v>132</v>
      </c>
      <c r="I10" s="142"/>
      <c r="J10" s="284"/>
      <c r="K10" s="12"/>
      <c r="L10" s="31"/>
      <c r="M10" s="27"/>
      <c r="N10" s="27"/>
      <c r="O10" s="27"/>
      <c r="P10" s="27"/>
      <c r="Q10" s="27"/>
      <c r="R10" s="27"/>
      <c r="S10" s="27"/>
      <c r="T10" s="27"/>
    </row>
    <row r="11" spans="2:20" ht="12.75">
      <c r="B11" s="267" t="s">
        <v>63</v>
      </c>
      <c r="C11" s="22" t="s">
        <v>36</v>
      </c>
      <c r="D11" s="14"/>
      <c r="E11" s="14"/>
      <c r="F11" s="33"/>
      <c r="I11" s="48" t="e">
        <f>((F11+4*(G12)+H12)/6)*$F$98</f>
        <v>#N/A</v>
      </c>
      <c r="J11" s="49" t="e">
        <f>MAX(F11,G12,H12,I11)*$F$98</f>
        <v>#N/A</v>
      </c>
      <c r="K11" s="2"/>
      <c r="L11" s="224"/>
      <c r="M11" s="225"/>
      <c r="N11" s="225"/>
      <c r="O11" s="105"/>
      <c r="P11" s="105"/>
      <c r="Q11" s="105"/>
      <c r="R11" s="105"/>
      <c r="S11" s="105"/>
      <c r="T11" s="27"/>
    </row>
    <row r="12" spans="2:20" ht="12.75">
      <c r="B12" s="240"/>
      <c r="C12" s="13"/>
      <c r="D12" s="22" t="s">
        <v>39</v>
      </c>
      <c r="E12" s="14"/>
      <c r="F12" s="33"/>
      <c r="G12" s="15">
        <f>F12+('Proj. Construction Costs Risks'!I93)*('Proj. Construction Costs Risks'!K93*20)</f>
        <v>0</v>
      </c>
      <c r="H12" s="24">
        <f>F12+'Proj. Construction Costs Risks'!I95</f>
        <v>0</v>
      </c>
      <c r="I12" s="48" t="e">
        <f>((F12+4*(#REF!)+#REF!)/6)*$F$98</f>
        <v>#REF!</v>
      </c>
      <c r="J12" s="49" t="e">
        <f>MAX(F12,#REF!,#REF!,I12)*$F$98</f>
        <v>#REF!</v>
      </c>
      <c r="K12" s="2"/>
      <c r="L12" s="106"/>
      <c r="M12" s="106"/>
      <c r="N12" s="106"/>
      <c r="O12" s="107"/>
      <c r="P12" s="105"/>
      <c r="Q12" s="105"/>
      <c r="R12" s="105"/>
      <c r="S12" s="105"/>
      <c r="T12" s="27"/>
    </row>
    <row r="13" spans="2:20" ht="12.75">
      <c r="B13" s="240"/>
      <c r="C13" s="13"/>
      <c r="D13" s="22"/>
      <c r="E13" s="16" t="s">
        <v>35</v>
      </c>
      <c r="F13" s="34"/>
      <c r="G13" s="15"/>
      <c r="H13" s="24"/>
      <c r="I13" s="48" t="e">
        <f aca="true" t="shared" si="0" ref="I13:I75">((F13+4*(G13)+H13)/6)*$F$98</f>
        <v>#N/A</v>
      </c>
      <c r="J13" s="49" t="e">
        <f aca="true" t="shared" si="1" ref="J13:J75">MAX(F13,G13,H13,I13)*$F$98</f>
        <v>#N/A</v>
      </c>
      <c r="K13" s="2"/>
      <c r="L13" s="106"/>
      <c r="M13" s="106"/>
      <c r="N13" s="106"/>
      <c r="O13" s="107"/>
      <c r="P13" s="105"/>
      <c r="Q13" s="105"/>
      <c r="R13" s="105"/>
      <c r="S13" s="105"/>
      <c r="T13" s="27"/>
    </row>
    <row r="14" spans="2:20" ht="12.75">
      <c r="B14" s="240"/>
      <c r="C14" s="13"/>
      <c r="D14" s="22" t="s">
        <v>40</v>
      </c>
      <c r="E14" s="16" t="s">
        <v>35</v>
      </c>
      <c r="F14" s="34"/>
      <c r="G14" s="15"/>
      <c r="H14" s="24"/>
      <c r="I14" s="48" t="e">
        <f t="shared" si="0"/>
        <v>#N/A</v>
      </c>
      <c r="J14" s="49" t="e">
        <f t="shared" si="1"/>
        <v>#N/A</v>
      </c>
      <c r="K14" s="2"/>
      <c r="L14" s="106"/>
      <c r="M14" s="108"/>
      <c r="N14" s="109"/>
      <c r="O14" s="110"/>
      <c r="P14" s="105"/>
      <c r="Q14" s="105"/>
      <c r="R14" s="105"/>
      <c r="S14" s="105"/>
      <c r="T14" s="27"/>
    </row>
    <row r="15" spans="2:20" ht="12.75">
      <c r="B15" s="240"/>
      <c r="C15" s="13"/>
      <c r="D15" s="22" t="s">
        <v>41</v>
      </c>
      <c r="E15" s="16" t="s">
        <v>42</v>
      </c>
      <c r="F15" s="34"/>
      <c r="G15" s="15"/>
      <c r="H15" s="24"/>
      <c r="I15" s="48" t="e">
        <f t="shared" si="0"/>
        <v>#N/A</v>
      </c>
      <c r="J15" s="49" t="e">
        <f t="shared" si="1"/>
        <v>#N/A</v>
      </c>
      <c r="K15" s="2"/>
      <c r="L15" s="106"/>
      <c r="M15" s="108"/>
      <c r="N15" s="109"/>
      <c r="O15" s="110"/>
      <c r="P15" s="105"/>
      <c r="Q15" s="105"/>
      <c r="R15" s="105"/>
      <c r="S15" s="105"/>
      <c r="T15" s="27"/>
    </row>
    <row r="16" spans="2:20" ht="12.75">
      <c r="B16" s="240"/>
      <c r="C16" s="13"/>
      <c r="D16" s="53"/>
      <c r="E16" s="16" t="s">
        <v>43</v>
      </c>
      <c r="F16" s="34"/>
      <c r="G16" s="15"/>
      <c r="H16" s="24"/>
      <c r="I16" s="48" t="e">
        <f t="shared" si="0"/>
        <v>#N/A</v>
      </c>
      <c r="J16" s="49" t="e">
        <f t="shared" si="1"/>
        <v>#N/A</v>
      </c>
      <c r="K16" s="2"/>
      <c r="L16" s="106"/>
      <c r="M16" s="108"/>
      <c r="N16" s="109"/>
      <c r="O16" s="110"/>
      <c r="P16" s="105"/>
      <c r="Q16" s="105"/>
      <c r="R16" s="105"/>
      <c r="S16" s="105"/>
      <c r="T16" s="27"/>
    </row>
    <row r="17" spans="2:20" ht="12.75">
      <c r="B17" s="240"/>
      <c r="C17" s="13"/>
      <c r="D17" s="22" t="s">
        <v>46</v>
      </c>
      <c r="E17" s="16"/>
      <c r="F17" s="34"/>
      <c r="G17" s="15"/>
      <c r="H17" s="24"/>
      <c r="I17" s="48" t="e">
        <f t="shared" si="0"/>
        <v>#N/A</v>
      </c>
      <c r="J17" s="49" t="e">
        <f t="shared" si="1"/>
        <v>#N/A</v>
      </c>
      <c r="K17" s="2"/>
      <c r="L17" s="106"/>
      <c r="M17" s="108"/>
      <c r="N17" s="109"/>
      <c r="O17" s="110"/>
      <c r="P17" s="105"/>
      <c r="Q17" s="105"/>
      <c r="R17" s="105"/>
      <c r="S17" s="105"/>
      <c r="T17" s="27"/>
    </row>
    <row r="18" spans="2:20" ht="12.75">
      <c r="B18" s="240"/>
      <c r="C18" s="13"/>
      <c r="D18" s="22" t="s">
        <v>48</v>
      </c>
      <c r="E18" s="16"/>
      <c r="F18" s="34"/>
      <c r="G18" s="15"/>
      <c r="H18" s="24"/>
      <c r="I18" s="48" t="e">
        <f t="shared" si="0"/>
        <v>#N/A</v>
      </c>
      <c r="J18" s="49" t="e">
        <f t="shared" si="1"/>
        <v>#N/A</v>
      </c>
      <c r="K18" s="2"/>
      <c r="L18" s="106"/>
      <c r="M18" s="108"/>
      <c r="N18" s="109"/>
      <c r="O18" s="110"/>
      <c r="P18" s="105"/>
      <c r="Q18" s="105"/>
      <c r="R18" s="105"/>
      <c r="S18" s="105"/>
      <c r="T18" s="27"/>
    </row>
    <row r="19" spans="2:20" ht="12.75">
      <c r="B19" s="240"/>
      <c r="C19" s="13"/>
      <c r="D19" s="22" t="s">
        <v>50</v>
      </c>
      <c r="E19" s="16"/>
      <c r="F19" s="34"/>
      <c r="G19" s="15"/>
      <c r="H19" s="24"/>
      <c r="I19" s="48" t="e">
        <f t="shared" si="0"/>
        <v>#N/A</v>
      </c>
      <c r="J19" s="49" t="e">
        <f t="shared" si="1"/>
        <v>#N/A</v>
      </c>
      <c r="K19" s="2"/>
      <c r="L19" s="106"/>
      <c r="M19" s="108"/>
      <c r="N19" s="109"/>
      <c r="O19" s="110"/>
      <c r="P19" s="105"/>
      <c r="Q19" s="105"/>
      <c r="R19" s="105"/>
      <c r="S19" s="105"/>
      <c r="T19" s="27"/>
    </row>
    <row r="20" spans="2:21" s="54" customFormat="1" ht="12.75" customHeight="1">
      <c r="B20" s="240"/>
      <c r="C20" s="18"/>
      <c r="D20" s="52" t="s">
        <v>53</v>
      </c>
      <c r="E20" s="16"/>
      <c r="F20" s="50"/>
      <c r="G20" s="19"/>
      <c r="H20" s="20"/>
      <c r="I20" s="48" t="e">
        <f t="shared" si="0"/>
        <v>#N/A</v>
      </c>
      <c r="J20" s="49" t="e">
        <f t="shared" si="1"/>
        <v>#N/A</v>
      </c>
      <c r="K20" s="55"/>
      <c r="L20" s="226"/>
      <c r="M20" s="226"/>
      <c r="N20" s="226"/>
      <c r="O20" s="111"/>
      <c r="P20" s="111"/>
      <c r="Q20" s="111"/>
      <c r="R20" s="111"/>
      <c r="S20" s="111"/>
      <c r="T20" s="56"/>
      <c r="U20" s="57"/>
    </row>
    <row r="21" spans="2:20" ht="12.75">
      <c r="B21" s="240"/>
      <c r="C21" s="18"/>
      <c r="D21" s="52" t="s">
        <v>54</v>
      </c>
      <c r="E21" s="16"/>
      <c r="F21" s="50"/>
      <c r="G21" s="19"/>
      <c r="H21" s="20"/>
      <c r="I21" s="48" t="e">
        <f t="shared" si="0"/>
        <v>#N/A</v>
      </c>
      <c r="J21" s="49" t="e">
        <f t="shared" si="1"/>
        <v>#N/A</v>
      </c>
      <c r="K21" s="2"/>
      <c r="L21" s="27"/>
      <c r="M21" s="27"/>
      <c r="N21" s="27"/>
      <c r="O21" s="27"/>
      <c r="P21" s="27"/>
      <c r="Q21" s="27"/>
      <c r="R21" s="27"/>
      <c r="S21" s="27"/>
      <c r="T21" s="27"/>
    </row>
    <row r="22" spans="2:20" ht="13.5" thickBot="1">
      <c r="B22" s="240"/>
      <c r="C22" s="18"/>
      <c r="D22" s="18"/>
      <c r="E22" s="123" t="s">
        <v>35</v>
      </c>
      <c r="F22" s="50"/>
      <c r="G22" s="19"/>
      <c r="H22" s="20"/>
      <c r="I22" s="48" t="e">
        <f t="shared" si="0"/>
        <v>#N/A</v>
      </c>
      <c r="J22" s="49" t="e">
        <f t="shared" si="1"/>
        <v>#N/A</v>
      </c>
      <c r="K22" s="2"/>
      <c r="L22" s="27"/>
      <c r="M22" s="27"/>
      <c r="N22" s="27"/>
      <c r="O22" s="27"/>
      <c r="P22" s="27"/>
      <c r="Q22" s="27"/>
      <c r="R22" s="27"/>
      <c r="S22" s="27"/>
      <c r="T22" s="27"/>
    </row>
    <row r="23" spans="2:20" ht="27.75" customHeight="1" thickBot="1" thickTop="1">
      <c r="B23" s="264" t="s">
        <v>63</v>
      </c>
      <c r="C23" s="265"/>
      <c r="D23" s="265"/>
      <c r="E23" s="266"/>
      <c r="F23" s="147">
        <f>SUM(F11:F22)</f>
        <v>0</v>
      </c>
      <c r="G23" s="147">
        <f>SUM(G12:G22)</f>
        <v>0</v>
      </c>
      <c r="H23" s="147">
        <f>SUM(H12:H22)</f>
        <v>0</v>
      </c>
      <c r="I23" s="48" t="e">
        <f t="shared" si="0"/>
        <v>#N/A</v>
      </c>
      <c r="J23" s="49" t="e">
        <f t="shared" si="1"/>
        <v>#N/A</v>
      </c>
      <c r="K23" s="2"/>
      <c r="L23" s="27"/>
      <c r="M23" s="27"/>
      <c r="N23" s="27"/>
      <c r="O23" s="27"/>
      <c r="P23" s="27"/>
      <c r="Q23" s="27"/>
      <c r="R23" s="27"/>
      <c r="S23" s="27"/>
      <c r="T23" s="27"/>
    </row>
    <row r="24" spans="2:20" ht="13.5" thickTop="1">
      <c r="B24" s="222" t="s">
        <v>70</v>
      </c>
      <c r="C24" s="227"/>
      <c r="D24" s="228"/>
      <c r="E24" s="228"/>
      <c r="F24" s="25"/>
      <c r="G24" s="25"/>
      <c r="H24" s="26"/>
      <c r="I24" s="48" t="e">
        <f t="shared" si="0"/>
        <v>#N/A</v>
      </c>
      <c r="J24" s="49" t="e">
        <f t="shared" si="1"/>
        <v>#N/A</v>
      </c>
      <c r="K24" s="2"/>
      <c r="L24" s="27"/>
      <c r="M24" s="27"/>
      <c r="N24" s="27"/>
      <c r="O24" s="27"/>
      <c r="P24" s="27"/>
      <c r="Q24" s="27"/>
      <c r="R24" s="27"/>
      <c r="S24" s="27"/>
      <c r="T24" s="27"/>
    </row>
    <row r="25" spans="2:20" ht="12.75">
      <c r="B25" s="240"/>
      <c r="C25" s="13" t="s">
        <v>22</v>
      </c>
      <c r="D25" s="14"/>
      <c r="E25" s="14"/>
      <c r="F25" s="33"/>
      <c r="G25" s="15"/>
      <c r="H25" s="24"/>
      <c r="I25" s="48" t="e">
        <f t="shared" si="0"/>
        <v>#N/A</v>
      </c>
      <c r="J25" s="49" t="e">
        <f t="shared" si="1"/>
        <v>#N/A</v>
      </c>
      <c r="K25" s="2"/>
      <c r="L25" s="27"/>
      <c r="M25" s="27"/>
      <c r="N25" s="27"/>
      <c r="O25" s="27"/>
      <c r="P25" s="27"/>
      <c r="Q25" s="27"/>
      <c r="R25" s="27"/>
      <c r="S25" s="27"/>
      <c r="T25" s="27"/>
    </row>
    <row r="26" spans="2:20" ht="12.75">
      <c r="B26" s="240"/>
      <c r="C26" s="13"/>
      <c r="D26" s="13" t="s">
        <v>23</v>
      </c>
      <c r="E26" s="14"/>
      <c r="F26" s="33"/>
      <c r="G26" s="15"/>
      <c r="H26" s="24"/>
      <c r="I26" s="48" t="e">
        <f t="shared" si="0"/>
        <v>#N/A</v>
      </c>
      <c r="J26" s="49" t="e">
        <f t="shared" si="1"/>
        <v>#N/A</v>
      </c>
      <c r="K26" s="2"/>
      <c r="L26" s="27"/>
      <c r="M26" s="27"/>
      <c r="N26" s="27"/>
      <c r="O26" s="27"/>
      <c r="P26" s="27"/>
      <c r="Q26" s="27"/>
      <c r="R26" s="27"/>
      <c r="S26" s="27"/>
      <c r="T26" s="27"/>
    </row>
    <row r="27" spans="2:20" ht="12.75">
      <c r="B27" s="240"/>
      <c r="C27" s="13"/>
      <c r="D27" s="22" t="s">
        <v>28</v>
      </c>
      <c r="E27" s="16" t="s">
        <v>35</v>
      </c>
      <c r="F27" s="34"/>
      <c r="G27" s="15"/>
      <c r="H27" s="24"/>
      <c r="I27" s="48" t="e">
        <f t="shared" si="0"/>
        <v>#N/A</v>
      </c>
      <c r="J27" s="49" t="e">
        <f t="shared" si="1"/>
        <v>#N/A</v>
      </c>
      <c r="K27" s="2"/>
      <c r="L27" s="27"/>
      <c r="M27" s="27"/>
      <c r="N27" s="27"/>
      <c r="O27" s="27"/>
      <c r="P27" s="27"/>
      <c r="Q27" s="27"/>
      <c r="R27" s="27"/>
      <c r="S27" s="27"/>
      <c r="T27" s="27"/>
    </row>
    <row r="28" spans="2:20" ht="12.75">
      <c r="B28" s="240"/>
      <c r="C28" s="18"/>
      <c r="D28" s="52" t="s">
        <v>38</v>
      </c>
      <c r="E28" s="16" t="s">
        <v>35</v>
      </c>
      <c r="F28" s="50"/>
      <c r="G28" s="19"/>
      <c r="H28" s="20"/>
      <c r="I28" s="48" t="e">
        <f t="shared" si="0"/>
        <v>#N/A</v>
      </c>
      <c r="J28" s="49" t="e">
        <f t="shared" si="1"/>
        <v>#N/A</v>
      </c>
      <c r="K28" s="2"/>
      <c r="L28" s="27"/>
      <c r="M28" s="27"/>
      <c r="N28" s="27"/>
      <c r="O28" s="27"/>
      <c r="P28" s="27"/>
      <c r="Q28" s="27"/>
      <c r="R28" s="27"/>
      <c r="S28" s="27"/>
      <c r="T28" s="27"/>
    </row>
    <row r="29" spans="2:20" ht="12.75">
      <c r="B29" s="240"/>
      <c r="C29" s="18"/>
      <c r="D29" s="52" t="s">
        <v>24</v>
      </c>
      <c r="E29" s="16" t="s">
        <v>35</v>
      </c>
      <c r="F29" s="50"/>
      <c r="G29" s="19"/>
      <c r="H29" s="20"/>
      <c r="I29" s="48" t="e">
        <f t="shared" si="0"/>
        <v>#N/A</v>
      </c>
      <c r="J29" s="49" t="e">
        <f t="shared" si="1"/>
        <v>#N/A</v>
      </c>
      <c r="K29" s="2"/>
      <c r="L29" s="27"/>
      <c r="M29" s="27"/>
      <c r="N29" s="27"/>
      <c r="O29" s="27"/>
      <c r="P29" s="27"/>
      <c r="Q29" s="27"/>
      <c r="R29" s="27"/>
      <c r="S29" s="27"/>
      <c r="T29" s="27"/>
    </row>
    <row r="30" spans="2:20" ht="12.75">
      <c r="B30" s="240"/>
      <c r="C30" s="18"/>
      <c r="D30" s="52" t="s">
        <v>53</v>
      </c>
      <c r="E30" s="16"/>
      <c r="F30" s="50"/>
      <c r="G30" s="19"/>
      <c r="H30" s="20"/>
      <c r="I30" s="48" t="e">
        <f t="shared" si="0"/>
        <v>#N/A</v>
      </c>
      <c r="J30" s="49" t="e">
        <f t="shared" si="1"/>
        <v>#N/A</v>
      </c>
      <c r="K30" s="2"/>
      <c r="L30" s="27"/>
      <c r="M30" s="27"/>
      <c r="N30" s="27"/>
      <c r="O30" s="27"/>
      <c r="P30" s="27"/>
      <c r="Q30" s="27"/>
      <c r="R30" s="27"/>
      <c r="S30" s="27"/>
      <c r="T30" s="27"/>
    </row>
    <row r="31" spans="2:20" ht="12.75">
      <c r="B31" s="240"/>
      <c r="C31" s="18"/>
      <c r="D31" s="52" t="s">
        <v>54</v>
      </c>
      <c r="E31" s="16"/>
      <c r="F31" s="50"/>
      <c r="G31" s="19"/>
      <c r="H31" s="20"/>
      <c r="I31" s="48" t="e">
        <f t="shared" si="0"/>
        <v>#N/A</v>
      </c>
      <c r="J31" s="49" t="e">
        <f t="shared" si="1"/>
        <v>#N/A</v>
      </c>
      <c r="K31" s="2"/>
      <c r="L31" s="27"/>
      <c r="M31" s="27"/>
      <c r="N31" s="27"/>
      <c r="O31" s="27"/>
      <c r="P31" s="27"/>
      <c r="Q31" s="27"/>
      <c r="R31" s="27"/>
      <c r="S31" s="27"/>
      <c r="T31" s="27"/>
    </row>
    <row r="32" spans="2:20" ht="12.75">
      <c r="B32" s="240"/>
      <c r="C32" s="18"/>
      <c r="D32" s="52" t="s">
        <v>44</v>
      </c>
      <c r="E32" s="16" t="s">
        <v>45</v>
      </c>
      <c r="F32" s="50"/>
      <c r="G32" s="19"/>
      <c r="H32" s="20"/>
      <c r="I32" s="48" t="e">
        <f t="shared" si="0"/>
        <v>#N/A</v>
      </c>
      <c r="J32" s="49" t="e">
        <f t="shared" si="1"/>
        <v>#N/A</v>
      </c>
      <c r="K32" s="2"/>
      <c r="L32" s="27"/>
      <c r="M32" s="27"/>
      <c r="N32" s="27"/>
      <c r="O32" s="27"/>
      <c r="P32" s="27"/>
      <c r="Q32" s="27"/>
      <c r="R32" s="27"/>
      <c r="S32" s="27"/>
      <c r="T32" s="27"/>
    </row>
    <row r="33" spans="2:21" s="54" customFormat="1" ht="27.75" customHeight="1" thickBot="1">
      <c r="B33" s="240"/>
      <c r="C33" s="254" t="s">
        <v>22</v>
      </c>
      <c r="D33" s="255"/>
      <c r="E33" s="256"/>
      <c r="F33" s="93">
        <f>SUM(F24:F32)</f>
        <v>0</v>
      </c>
      <c r="G33" s="93">
        <f>SUM(G24:G32)</f>
        <v>0</v>
      </c>
      <c r="H33" s="93">
        <f>SUM(H24:H32)</f>
        <v>0</v>
      </c>
      <c r="I33" s="48" t="e">
        <f t="shared" si="0"/>
        <v>#N/A</v>
      </c>
      <c r="J33" s="49" t="e">
        <f t="shared" si="1"/>
        <v>#N/A</v>
      </c>
      <c r="K33" s="55"/>
      <c r="L33" s="56"/>
      <c r="M33" s="56"/>
      <c r="N33" s="56"/>
      <c r="O33" s="56"/>
      <c r="P33" s="56"/>
      <c r="Q33" s="56"/>
      <c r="R33" s="56"/>
      <c r="S33" s="56"/>
      <c r="T33" s="56"/>
      <c r="U33" s="57"/>
    </row>
    <row r="34" spans="2:20" ht="12.75">
      <c r="B34" s="240"/>
      <c r="C34" s="13" t="s">
        <v>25</v>
      </c>
      <c r="D34" s="14"/>
      <c r="E34" s="14"/>
      <c r="F34" s="15"/>
      <c r="G34" s="15"/>
      <c r="H34" s="24"/>
      <c r="I34" s="48" t="e">
        <f t="shared" si="0"/>
        <v>#N/A</v>
      </c>
      <c r="J34" s="49" t="e">
        <f t="shared" si="1"/>
        <v>#N/A</v>
      </c>
      <c r="K34" s="2"/>
      <c r="L34" s="27"/>
      <c r="M34" s="27"/>
      <c r="N34" s="27"/>
      <c r="O34" s="27"/>
      <c r="P34" s="27"/>
      <c r="Q34" s="27"/>
      <c r="R34" s="27"/>
      <c r="S34" s="27"/>
      <c r="T34" s="27"/>
    </row>
    <row r="35" spans="2:20" ht="12.75">
      <c r="B35" s="240"/>
      <c r="C35" s="13"/>
      <c r="D35" s="22" t="s">
        <v>27</v>
      </c>
      <c r="E35" s="14"/>
      <c r="F35" s="15"/>
      <c r="G35" s="15"/>
      <c r="H35" s="24"/>
      <c r="I35" s="48" t="e">
        <f t="shared" si="0"/>
        <v>#N/A</v>
      </c>
      <c r="J35" s="49" t="e">
        <f t="shared" si="1"/>
        <v>#N/A</v>
      </c>
      <c r="K35" s="2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>
      <c r="B36" s="240"/>
      <c r="C36" s="13"/>
      <c r="D36" s="13"/>
      <c r="E36" s="16" t="s">
        <v>35</v>
      </c>
      <c r="F36" s="63"/>
      <c r="G36" s="15"/>
      <c r="H36" s="24"/>
      <c r="I36" s="48" t="e">
        <f t="shared" si="0"/>
        <v>#N/A</v>
      </c>
      <c r="J36" s="49" t="e">
        <f t="shared" si="1"/>
        <v>#N/A</v>
      </c>
      <c r="K36" s="2"/>
      <c r="L36" s="27"/>
      <c r="M36" s="27"/>
      <c r="N36" s="27"/>
      <c r="O36" s="27"/>
      <c r="P36" s="27"/>
      <c r="Q36" s="27"/>
      <c r="R36" s="27"/>
      <c r="S36" s="27"/>
      <c r="T36" s="27"/>
    </row>
    <row r="37" spans="2:20" ht="12.75">
      <c r="B37" s="240"/>
      <c r="C37" s="13"/>
      <c r="D37" s="22" t="s">
        <v>51</v>
      </c>
      <c r="E37" s="14"/>
      <c r="F37" s="15"/>
      <c r="G37" s="15"/>
      <c r="H37" s="24"/>
      <c r="I37" s="48" t="e">
        <f t="shared" si="0"/>
        <v>#N/A</v>
      </c>
      <c r="J37" s="49" t="e">
        <f t="shared" si="1"/>
        <v>#N/A</v>
      </c>
      <c r="K37" s="2"/>
      <c r="M37" s="27"/>
      <c r="N37" s="27"/>
      <c r="O37" s="27"/>
      <c r="P37" s="27"/>
      <c r="Q37" s="27"/>
      <c r="R37" s="27"/>
      <c r="S37" s="27"/>
      <c r="T37" s="27"/>
    </row>
    <row r="38" spans="2:20" ht="12.75">
      <c r="B38" s="240"/>
      <c r="C38" s="13"/>
      <c r="D38" s="13"/>
      <c r="E38" s="16" t="s">
        <v>35</v>
      </c>
      <c r="F38" s="63"/>
      <c r="G38" s="15"/>
      <c r="H38" s="24"/>
      <c r="I38" s="48" t="e">
        <f t="shared" si="0"/>
        <v>#N/A</v>
      </c>
      <c r="J38" s="49" t="e">
        <f t="shared" si="1"/>
        <v>#N/A</v>
      </c>
      <c r="K38" s="2"/>
      <c r="L38" s="29"/>
      <c r="M38" s="27"/>
      <c r="N38" s="27"/>
      <c r="O38" s="27"/>
      <c r="P38" s="27"/>
      <c r="Q38" s="27"/>
      <c r="R38" s="27"/>
      <c r="S38" s="27"/>
      <c r="T38" s="27"/>
    </row>
    <row r="39" spans="2:20" ht="12.75">
      <c r="B39" s="240"/>
      <c r="C39" s="13"/>
      <c r="D39" s="22" t="s">
        <v>52</v>
      </c>
      <c r="E39" s="16" t="s">
        <v>35</v>
      </c>
      <c r="F39" s="63"/>
      <c r="G39" s="15"/>
      <c r="H39" s="24"/>
      <c r="I39" s="48" t="e">
        <f t="shared" si="0"/>
        <v>#N/A</v>
      </c>
      <c r="J39" s="49" t="e">
        <f t="shared" si="1"/>
        <v>#N/A</v>
      </c>
      <c r="K39" s="2"/>
      <c r="L39" s="29"/>
      <c r="M39" s="27"/>
      <c r="N39" s="27"/>
      <c r="O39" s="27"/>
      <c r="P39" s="27"/>
      <c r="Q39" s="27"/>
      <c r="R39" s="27"/>
      <c r="S39" s="27"/>
      <c r="T39" s="27"/>
    </row>
    <row r="40" spans="2:20" ht="12.75">
      <c r="B40" s="240"/>
      <c r="C40" s="13"/>
      <c r="D40" s="22" t="s">
        <v>41</v>
      </c>
      <c r="E40" s="16" t="s">
        <v>42</v>
      </c>
      <c r="F40" s="63"/>
      <c r="G40" s="15"/>
      <c r="H40" s="24"/>
      <c r="I40" s="48" t="e">
        <f t="shared" si="0"/>
        <v>#N/A</v>
      </c>
      <c r="J40" s="49" t="e">
        <f t="shared" si="1"/>
        <v>#N/A</v>
      </c>
      <c r="K40" s="2"/>
      <c r="L40" s="27"/>
      <c r="M40" s="27"/>
      <c r="N40" s="27"/>
      <c r="O40" s="27"/>
      <c r="P40" s="27"/>
      <c r="Q40" s="27"/>
      <c r="R40" s="27"/>
      <c r="S40" s="27"/>
      <c r="T40" s="27"/>
    </row>
    <row r="41" spans="2:20" ht="12.75">
      <c r="B41" s="240"/>
      <c r="C41" s="13"/>
      <c r="D41" s="53"/>
      <c r="E41" s="16" t="s">
        <v>43</v>
      </c>
      <c r="F41" s="63"/>
      <c r="G41" s="15"/>
      <c r="H41" s="24"/>
      <c r="I41" s="48" t="e">
        <f t="shared" si="0"/>
        <v>#N/A</v>
      </c>
      <c r="J41" s="49" t="e">
        <f t="shared" si="1"/>
        <v>#N/A</v>
      </c>
      <c r="K41" s="2"/>
      <c r="L41" s="27"/>
      <c r="M41" s="27"/>
      <c r="N41" s="27"/>
      <c r="O41" s="27"/>
      <c r="P41" s="27"/>
      <c r="Q41" s="27"/>
      <c r="R41" s="27"/>
      <c r="S41" s="27"/>
      <c r="T41" s="27"/>
    </row>
    <row r="42" spans="2:20" ht="12.75">
      <c r="B42" s="240"/>
      <c r="C42" s="13"/>
      <c r="D42" s="22" t="s">
        <v>40</v>
      </c>
      <c r="E42" s="16" t="s">
        <v>35</v>
      </c>
      <c r="F42" s="63"/>
      <c r="G42" s="15"/>
      <c r="H42" s="24"/>
      <c r="I42" s="48" t="e">
        <f t="shared" si="0"/>
        <v>#N/A</v>
      </c>
      <c r="J42" s="49" t="e">
        <f t="shared" si="1"/>
        <v>#N/A</v>
      </c>
      <c r="K42" s="2"/>
      <c r="L42" s="29"/>
      <c r="M42" s="27"/>
      <c r="N42" s="27"/>
      <c r="O42" s="27"/>
      <c r="P42" s="27"/>
      <c r="Q42" s="27"/>
      <c r="R42" s="27"/>
      <c r="S42" s="27"/>
      <c r="T42" s="27"/>
    </row>
    <row r="43" spans="2:21" s="54" customFormat="1" ht="27.75" customHeight="1">
      <c r="B43" s="240"/>
      <c r="C43" s="257" t="s">
        <v>25</v>
      </c>
      <c r="D43" s="258"/>
      <c r="E43" s="259"/>
      <c r="F43" s="95">
        <f>SUM(F34:F42)</f>
        <v>0</v>
      </c>
      <c r="G43" s="95">
        <f>SUM(G34:G42)</f>
        <v>0</v>
      </c>
      <c r="H43" s="95">
        <f>SUM(H34:H42)</f>
        <v>0</v>
      </c>
      <c r="I43" s="48" t="e">
        <f t="shared" si="0"/>
        <v>#N/A</v>
      </c>
      <c r="J43" s="49" t="e">
        <f t="shared" si="1"/>
        <v>#N/A</v>
      </c>
      <c r="K43" s="55"/>
      <c r="L43" s="57"/>
      <c r="M43" s="56"/>
      <c r="N43" s="56"/>
      <c r="O43" s="56"/>
      <c r="P43" s="56"/>
      <c r="Q43" s="56"/>
      <c r="R43" s="56"/>
      <c r="S43" s="56"/>
      <c r="T43" s="56"/>
      <c r="U43" s="57"/>
    </row>
    <row r="44" spans="2:20" ht="12.75">
      <c r="B44" s="240"/>
      <c r="C44" s="22" t="s">
        <v>37</v>
      </c>
      <c r="D44" s="14"/>
      <c r="E44" s="14"/>
      <c r="F44" s="15"/>
      <c r="G44" s="15"/>
      <c r="H44" s="24"/>
      <c r="I44" s="48" t="e">
        <f t="shared" si="0"/>
        <v>#N/A</v>
      </c>
      <c r="J44" s="49" t="e">
        <f t="shared" si="1"/>
        <v>#N/A</v>
      </c>
      <c r="K44" s="2"/>
      <c r="L44" s="27"/>
      <c r="M44" s="27"/>
      <c r="N44" s="27"/>
      <c r="O44" s="27"/>
      <c r="P44" s="27"/>
      <c r="Q44" s="27"/>
      <c r="R44" s="27"/>
      <c r="S44" s="27"/>
      <c r="T44" s="27"/>
    </row>
    <row r="45" spans="2:20" ht="12.75">
      <c r="B45" s="240"/>
      <c r="C45" s="13"/>
      <c r="D45" s="22"/>
      <c r="E45" s="14"/>
      <c r="F45" s="15"/>
      <c r="G45" s="15"/>
      <c r="H45" s="24"/>
      <c r="I45" s="48" t="e">
        <f t="shared" si="0"/>
        <v>#N/A</v>
      </c>
      <c r="J45" s="49" t="e">
        <f t="shared" si="1"/>
        <v>#N/A</v>
      </c>
      <c r="K45" s="2"/>
      <c r="L45" s="27"/>
      <c r="M45" s="27"/>
      <c r="N45" s="27"/>
      <c r="O45" s="27"/>
      <c r="P45" s="27"/>
      <c r="Q45" s="27"/>
      <c r="R45" s="27"/>
      <c r="S45" s="27"/>
      <c r="T45" s="27"/>
    </row>
    <row r="46" spans="2:20" ht="12.75">
      <c r="B46" s="240"/>
      <c r="C46" s="13"/>
      <c r="D46" s="22" t="s">
        <v>49</v>
      </c>
      <c r="E46" s="16" t="s">
        <v>35</v>
      </c>
      <c r="F46" s="63"/>
      <c r="G46" s="15"/>
      <c r="H46" s="24"/>
      <c r="I46" s="48" t="e">
        <f t="shared" si="0"/>
        <v>#N/A</v>
      </c>
      <c r="J46" s="49" t="e">
        <f t="shared" si="1"/>
        <v>#N/A</v>
      </c>
      <c r="K46" s="2"/>
      <c r="L46" s="27"/>
      <c r="M46" s="27"/>
      <c r="N46" s="27"/>
      <c r="O46" s="27"/>
      <c r="P46" s="27"/>
      <c r="Q46" s="27"/>
      <c r="R46" s="27"/>
      <c r="S46" s="27"/>
      <c r="T46" s="27"/>
    </row>
    <row r="47" spans="2:20" ht="12.75">
      <c r="B47" s="240"/>
      <c r="C47" s="13"/>
      <c r="D47" s="22" t="s">
        <v>50</v>
      </c>
      <c r="E47" s="14"/>
      <c r="F47" s="15"/>
      <c r="G47" s="15"/>
      <c r="H47" s="24"/>
      <c r="I47" s="48" t="e">
        <f t="shared" si="0"/>
        <v>#N/A</v>
      </c>
      <c r="J47" s="49" t="e">
        <f t="shared" si="1"/>
        <v>#N/A</v>
      </c>
      <c r="K47" s="2"/>
      <c r="M47" s="27"/>
      <c r="N47" s="27"/>
      <c r="O47" s="27"/>
      <c r="P47" s="27"/>
      <c r="Q47" s="27"/>
      <c r="R47" s="27"/>
      <c r="S47" s="27"/>
      <c r="T47" s="27"/>
    </row>
    <row r="48" spans="2:20" ht="12.75">
      <c r="B48" s="240"/>
      <c r="C48" s="13"/>
      <c r="D48" s="13"/>
      <c r="E48" s="16" t="s">
        <v>35</v>
      </c>
      <c r="F48" s="63"/>
      <c r="G48" s="15"/>
      <c r="H48" s="24"/>
      <c r="I48" s="48" t="e">
        <f t="shared" si="0"/>
        <v>#N/A</v>
      </c>
      <c r="J48" s="49" t="e">
        <f t="shared" si="1"/>
        <v>#N/A</v>
      </c>
      <c r="K48" s="2"/>
      <c r="L48" s="29"/>
      <c r="M48" s="27"/>
      <c r="N48" s="27"/>
      <c r="O48" s="27"/>
      <c r="P48" s="27"/>
      <c r="Q48" s="27"/>
      <c r="R48" s="27"/>
      <c r="S48" s="27"/>
      <c r="T48" s="27"/>
    </row>
    <row r="49" spans="2:21" s="54" customFormat="1" ht="27.75" customHeight="1" thickBot="1">
      <c r="B49" s="240"/>
      <c r="C49" s="268" t="s">
        <v>37</v>
      </c>
      <c r="D49" s="269"/>
      <c r="E49" s="270"/>
      <c r="F49" s="95">
        <f>SUM(F44:F48)</f>
        <v>0</v>
      </c>
      <c r="G49" s="95">
        <f>SUM(G44:G48)</f>
        <v>0</v>
      </c>
      <c r="H49" s="95">
        <f>SUM(H44:H48)</f>
        <v>0</v>
      </c>
      <c r="I49" s="48" t="e">
        <f t="shared" si="0"/>
        <v>#N/A</v>
      </c>
      <c r="J49" s="49" t="e">
        <f t="shared" si="1"/>
        <v>#N/A</v>
      </c>
      <c r="K49" s="55"/>
      <c r="L49" s="57"/>
      <c r="M49" s="56"/>
      <c r="N49" s="56"/>
      <c r="O49" s="56"/>
      <c r="P49" s="56"/>
      <c r="Q49" s="56"/>
      <c r="R49" s="56"/>
      <c r="S49" s="56"/>
      <c r="T49" s="56"/>
      <c r="U49" s="57"/>
    </row>
    <row r="50" spans="2:21" s="54" customFormat="1" ht="27.75" customHeight="1" thickBot="1" thickTop="1">
      <c r="B50" s="148"/>
      <c r="C50" s="271" t="s">
        <v>64</v>
      </c>
      <c r="D50" s="272"/>
      <c r="E50" s="273"/>
      <c r="F50" s="147">
        <f>F49+F43+F33</f>
        <v>0</v>
      </c>
      <c r="G50" s="147">
        <f>G49+G43+G33</f>
        <v>0</v>
      </c>
      <c r="H50" s="147">
        <f>H49+H43+H33</f>
        <v>0</v>
      </c>
      <c r="I50" s="48" t="e">
        <f t="shared" si="0"/>
        <v>#N/A</v>
      </c>
      <c r="J50" s="49" t="e">
        <f t="shared" si="1"/>
        <v>#N/A</v>
      </c>
      <c r="K50" s="55"/>
      <c r="L50" s="57"/>
      <c r="M50" s="56"/>
      <c r="N50" s="56"/>
      <c r="O50" s="56"/>
      <c r="P50" s="56"/>
      <c r="Q50" s="56"/>
      <c r="R50" s="56"/>
      <c r="S50" s="56"/>
      <c r="T50" s="56"/>
      <c r="U50" s="57"/>
    </row>
    <row r="51" spans="2:21" s="54" customFormat="1" ht="27.75" customHeight="1" thickTop="1">
      <c r="B51" s="143"/>
      <c r="C51" s="260"/>
      <c r="D51" s="260"/>
      <c r="E51" s="260"/>
      <c r="F51" s="144">
        <f>F49+F43+F33+F23</f>
        <v>0</v>
      </c>
      <c r="G51" s="144">
        <f>G49+G43+G33+G23</f>
        <v>0</v>
      </c>
      <c r="H51" s="145"/>
      <c r="I51" s="48" t="e">
        <f t="shared" si="0"/>
        <v>#N/A</v>
      </c>
      <c r="J51" s="49" t="e">
        <f t="shared" si="1"/>
        <v>#N/A</v>
      </c>
      <c r="K51" s="55"/>
      <c r="L51" s="57"/>
      <c r="M51" s="56"/>
      <c r="N51" s="56"/>
      <c r="O51" s="56"/>
      <c r="P51" s="56"/>
      <c r="Q51" s="56"/>
      <c r="R51" s="56"/>
      <c r="S51" s="56"/>
      <c r="T51" s="56"/>
      <c r="U51" s="57"/>
    </row>
    <row r="52" spans="2:21" s="54" customFormat="1" ht="27.75" customHeight="1" thickBot="1">
      <c r="B52" s="247" t="s">
        <v>26</v>
      </c>
      <c r="C52" s="248"/>
      <c r="D52" s="248"/>
      <c r="E52" s="248"/>
      <c r="F52" s="252"/>
      <c r="G52" s="253"/>
      <c r="H52" s="146"/>
      <c r="I52" s="48" t="e">
        <f t="shared" si="0"/>
        <v>#N/A</v>
      </c>
      <c r="J52" s="49" t="e">
        <f t="shared" si="1"/>
        <v>#N/A</v>
      </c>
      <c r="K52" s="55"/>
      <c r="L52" s="57"/>
      <c r="M52" s="56"/>
      <c r="N52" s="56"/>
      <c r="O52" s="56"/>
      <c r="P52" s="56"/>
      <c r="Q52" s="56"/>
      <c r="R52" s="56"/>
      <c r="S52" s="56"/>
      <c r="T52" s="56"/>
      <c r="U52" s="57"/>
    </row>
    <row r="53" spans="2:20" ht="15">
      <c r="B53" s="267" t="s">
        <v>2</v>
      </c>
      <c r="C53" s="227"/>
      <c r="D53" s="228"/>
      <c r="E53" s="228"/>
      <c r="F53" s="25"/>
      <c r="G53" s="25"/>
      <c r="H53" s="26"/>
      <c r="I53" s="48" t="e">
        <f t="shared" si="0"/>
        <v>#N/A</v>
      </c>
      <c r="J53" s="49" t="e">
        <f t="shared" si="1"/>
        <v>#N/A</v>
      </c>
      <c r="K53" s="12"/>
      <c r="L53" s="27"/>
      <c r="M53" s="27"/>
      <c r="N53" s="27"/>
      <c r="O53" s="27"/>
      <c r="P53" s="27"/>
      <c r="Q53" s="27"/>
      <c r="R53" s="27"/>
      <c r="S53" s="27"/>
      <c r="T53" s="27"/>
    </row>
    <row r="54" spans="2:20" ht="12.75">
      <c r="B54" s="222"/>
      <c r="C54" s="51" t="s">
        <v>33</v>
      </c>
      <c r="D54" s="285" t="s">
        <v>30</v>
      </c>
      <c r="E54" s="286"/>
      <c r="F54" s="33"/>
      <c r="G54" s="15"/>
      <c r="H54" s="24"/>
      <c r="I54" s="48" t="e">
        <f t="shared" si="0"/>
        <v>#N/A</v>
      </c>
      <c r="J54" s="49" t="e">
        <f t="shared" si="1"/>
        <v>#N/A</v>
      </c>
      <c r="K54" s="2"/>
      <c r="L54" s="27"/>
      <c r="M54" s="27"/>
      <c r="N54" s="27"/>
      <c r="O54" s="27"/>
      <c r="P54" s="27"/>
      <c r="Q54" s="27"/>
      <c r="R54" s="27"/>
      <c r="S54" s="27"/>
      <c r="T54" s="27"/>
    </row>
    <row r="55" spans="2:20" ht="12.75">
      <c r="B55" s="222"/>
      <c r="C55" s="17"/>
      <c r="D55" s="41" t="s">
        <v>9</v>
      </c>
      <c r="E55" s="47"/>
      <c r="F55" s="90"/>
      <c r="G55" s="23"/>
      <c r="H55" s="24"/>
      <c r="I55" s="48" t="e">
        <f t="shared" si="0"/>
        <v>#N/A</v>
      </c>
      <c r="J55" s="49" t="e">
        <f t="shared" si="1"/>
        <v>#N/A</v>
      </c>
      <c r="K55" s="2"/>
      <c r="L55" s="32"/>
      <c r="M55" s="27"/>
      <c r="N55" s="27"/>
      <c r="O55" s="27"/>
      <c r="P55" s="27"/>
      <c r="Q55" s="27"/>
      <c r="R55" s="27"/>
      <c r="S55" s="27"/>
      <c r="T55" s="27"/>
    </row>
    <row r="56" spans="2:20" ht="12.75">
      <c r="B56" s="222"/>
      <c r="C56" s="17"/>
      <c r="D56" s="41"/>
      <c r="E56" s="41" t="s">
        <v>6</v>
      </c>
      <c r="F56" s="34"/>
      <c r="G56" s="23"/>
      <c r="H56" s="24"/>
      <c r="I56" s="48" t="e">
        <f t="shared" si="0"/>
        <v>#N/A</v>
      </c>
      <c r="J56" s="49" t="e">
        <f t="shared" si="1"/>
        <v>#N/A</v>
      </c>
      <c r="K56" s="2"/>
      <c r="L56" s="32"/>
      <c r="M56" s="27"/>
      <c r="N56" s="27"/>
      <c r="O56" s="27"/>
      <c r="P56" s="27"/>
      <c r="Q56" s="27"/>
      <c r="R56" s="27"/>
      <c r="S56" s="27"/>
      <c r="T56" s="27"/>
    </row>
    <row r="57" spans="2:20" ht="12.75">
      <c r="B57" s="222"/>
      <c r="C57" s="17"/>
      <c r="D57" s="41"/>
      <c r="E57" s="44" t="s">
        <v>7</v>
      </c>
      <c r="F57" s="34"/>
      <c r="G57" s="23"/>
      <c r="H57" s="24"/>
      <c r="I57" s="48" t="e">
        <f t="shared" si="0"/>
        <v>#N/A</v>
      </c>
      <c r="J57" s="49" t="e">
        <f t="shared" si="1"/>
        <v>#N/A</v>
      </c>
      <c r="K57" s="2"/>
      <c r="L57" s="32"/>
      <c r="M57" s="27"/>
      <c r="N57" s="27"/>
      <c r="O57" s="27"/>
      <c r="P57" s="27"/>
      <c r="Q57" s="27"/>
      <c r="R57" s="27"/>
      <c r="S57" s="27"/>
      <c r="T57" s="27"/>
    </row>
    <row r="58" spans="2:20" ht="12.75">
      <c r="B58" s="222"/>
      <c r="C58" s="17"/>
      <c r="D58" s="41" t="s">
        <v>140</v>
      </c>
      <c r="E58" s="47"/>
      <c r="F58" s="34"/>
      <c r="G58" s="23"/>
      <c r="H58" s="24"/>
      <c r="I58" s="48" t="e">
        <f t="shared" si="0"/>
        <v>#N/A</v>
      </c>
      <c r="J58" s="49" t="e">
        <f t="shared" si="1"/>
        <v>#N/A</v>
      </c>
      <c r="K58" s="2"/>
      <c r="L58" s="32"/>
      <c r="M58" s="27"/>
      <c r="N58" s="27"/>
      <c r="O58" s="27"/>
      <c r="P58" s="27"/>
      <c r="Q58" s="27"/>
      <c r="R58" s="27"/>
      <c r="S58" s="27"/>
      <c r="T58" s="27"/>
    </row>
    <row r="59" spans="2:20" ht="12.75">
      <c r="B59" s="222"/>
      <c r="C59" s="17"/>
      <c r="D59" s="41"/>
      <c r="E59" s="41" t="s">
        <v>6</v>
      </c>
      <c r="F59" s="34"/>
      <c r="G59" s="23"/>
      <c r="H59" s="24"/>
      <c r="I59" s="48" t="e">
        <f t="shared" si="0"/>
        <v>#N/A</v>
      </c>
      <c r="J59" s="49" t="e">
        <f t="shared" si="1"/>
        <v>#N/A</v>
      </c>
      <c r="K59" s="2"/>
      <c r="L59" s="32"/>
      <c r="M59" s="27"/>
      <c r="N59" s="27"/>
      <c r="O59" s="27"/>
      <c r="P59" s="27"/>
      <c r="Q59" s="27"/>
      <c r="R59" s="27"/>
      <c r="S59" s="27"/>
      <c r="T59" s="27"/>
    </row>
    <row r="60" spans="2:20" ht="12.75">
      <c r="B60" s="222"/>
      <c r="C60" s="17"/>
      <c r="D60" s="41"/>
      <c r="E60" s="44" t="s">
        <v>7</v>
      </c>
      <c r="F60" s="34"/>
      <c r="G60" s="23"/>
      <c r="H60" s="24"/>
      <c r="I60" s="48" t="e">
        <f t="shared" si="0"/>
        <v>#N/A</v>
      </c>
      <c r="J60" s="49" t="e">
        <f t="shared" si="1"/>
        <v>#N/A</v>
      </c>
      <c r="K60" s="2"/>
      <c r="L60" s="32"/>
      <c r="M60" s="27"/>
      <c r="N60" s="27"/>
      <c r="O60" s="27"/>
      <c r="P60" s="27"/>
      <c r="Q60" s="27"/>
      <c r="R60" s="27"/>
      <c r="S60" s="27"/>
      <c r="T60" s="27"/>
    </row>
    <row r="61" spans="2:20" ht="12.75">
      <c r="B61" s="222"/>
      <c r="C61" s="45"/>
      <c r="D61" s="41" t="s">
        <v>10</v>
      </c>
      <c r="E61" s="47"/>
      <c r="F61" s="34"/>
      <c r="G61" s="23"/>
      <c r="H61" s="24"/>
      <c r="I61" s="48" t="e">
        <f t="shared" si="0"/>
        <v>#N/A</v>
      </c>
      <c r="J61" s="49" t="e">
        <f t="shared" si="1"/>
        <v>#N/A</v>
      </c>
      <c r="K61" s="2"/>
      <c r="L61" s="32"/>
      <c r="M61" s="27"/>
      <c r="N61" s="27"/>
      <c r="O61" s="27"/>
      <c r="P61" s="27"/>
      <c r="Q61" s="27"/>
      <c r="R61" s="27"/>
      <c r="S61" s="27"/>
      <c r="T61" s="27"/>
    </row>
    <row r="62" spans="2:20" ht="12.75">
      <c r="B62" s="222"/>
      <c r="C62" s="45"/>
      <c r="D62" s="41"/>
      <c r="E62" s="41" t="s">
        <v>6</v>
      </c>
      <c r="F62" s="34"/>
      <c r="G62" s="23"/>
      <c r="H62" s="24"/>
      <c r="I62" s="48" t="e">
        <f t="shared" si="0"/>
        <v>#N/A</v>
      </c>
      <c r="J62" s="49" t="e">
        <f t="shared" si="1"/>
        <v>#N/A</v>
      </c>
      <c r="K62" s="2"/>
      <c r="L62" s="32"/>
      <c r="M62" s="27"/>
      <c r="N62" s="27"/>
      <c r="O62" s="27"/>
      <c r="P62" s="27"/>
      <c r="Q62" s="27"/>
      <c r="R62" s="27"/>
      <c r="S62" s="27"/>
      <c r="T62" s="27"/>
    </row>
    <row r="63" spans="2:20" ht="12.75">
      <c r="B63" s="222"/>
      <c r="C63" s="45"/>
      <c r="D63" s="42"/>
      <c r="E63" s="44" t="s">
        <v>7</v>
      </c>
      <c r="F63" s="34"/>
      <c r="G63" s="23"/>
      <c r="H63" s="24"/>
      <c r="I63" s="48" t="e">
        <f t="shared" si="0"/>
        <v>#N/A</v>
      </c>
      <c r="J63" s="49" t="e">
        <f t="shared" si="1"/>
        <v>#N/A</v>
      </c>
      <c r="K63" s="2"/>
      <c r="L63" s="27"/>
      <c r="M63" s="27"/>
      <c r="N63" s="27"/>
      <c r="O63" s="27"/>
      <c r="P63" s="27"/>
      <c r="Q63" s="27"/>
      <c r="R63" s="27"/>
      <c r="S63" s="27"/>
      <c r="T63" s="27"/>
    </row>
    <row r="64" spans="2:20" ht="12.75">
      <c r="B64" s="222"/>
      <c r="C64" s="45"/>
      <c r="D64" s="41" t="s">
        <v>11</v>
      </c>
      <c r="E64" s="47"/>
      <c r="F64" s="34"/>
      <c r="G64" s="23"/>
      <c r="H64" s="24"/>
      <c r="I64" s="48" t="e">
        <f t="shared" si="0"/>
        <v>#N/A</v>
      </c>
      <c r="J64" s="49" t="e">
        <f t="shared" si="1"/>
        <v>#N/A</v>
      </c>
      <c r="K64" s="2"/>
      <c r="L64" s="27"/>
      <c r="M64" s="27"/>
      <c r="N64" s="27"/>
      <c r="O64" s="27"/>
      <c r="P64" s="27"/>
      <c r="Q64" s="27"/>
      <c r="R64" s="27"/>
      <c r="S64" s="27"/>
      <c r="T64" s="27"/>
    </row>
    <row r="65" spans="2:20" ht="12.75">
      <c r="B65" s="222"/>
      <c r="C65" s="45"/>
      <c r="D65" s="41"/>
      <c r="E65" s="41" t="s">
        <v>6</v>
      </c>
      <c r="F65" s="34"/>
      <c r="G65" s="23"/>
      <c r="H65" s="24"/>
      <c r="I65" s="48" t="e">
        <f t="shared" si="0"/>
        <v>#N/A</v>
      </c>
      <c r="J65" s="49" t="e">
        <f t="shared" si="1"/>
        <v>#N/A</v>
      </c>
      <c r="K65" s="2"/>
      <c r="L65" s="27"/>
      <c r="M65" s="27"/>
      <c r="N65" s="27"/>
      <c r="O65" s="27"/>
      <c r="P65" s="27"/>
      <c r="Q65" s="27"/>
      <c r="R65" s="27"/>
      <c r="S65" s="27"/>
      <c r="T65" s="27"/>
    </row>
    <row r="66" spans="2:20" ht="12.75">
      <c r="B66" s="222"/>
      <c r="C66" s="45"/>
      <c r="D66" s="42"/>
      <c r="E66" s="44" t="s">
        <v>7</v>
      </c>
      <c r="F66" s="33"/>
      <c r="G66" s="23"/>
      <c r="H66" s="24"/>
      <c r="I66" s="48" t="e">
        <f t="shared" si="0"/>
        <v>#N/A</v>
      </c>
      <c r="J66" s="49" t="e">
        <f t="shared" si="1"/>
        <v>#N/A</v>
      </c>
      <c r="K66" s="2"/>
      <c r="L66" s="32"/>
      <c r="M66" s="27"/>
      <c r="N66" s="27"/>
      <c r="O66" s="27"/>
      <c r="P66" s="27"/>
      <c r="Q66" s="27"/>
      <c r="R66" s="27"/>
      <c r="S66" s="27"/>
      <c r="T66" s="27"/>
    </row>
    <row r="67" spans="2:20" ht="12.75">
      <c r="B67" s="222"/>
      <c r="C67" s="43"/>
      <c r="D67" s="41" t="s">
        <v>47</v>
      </c>
      <c r="E67" s="47"/>
      <c r="F67" s="34"/>
      <c r="G67" s="23"/>
      <c r="H67" s="24"/>
      <c r="I67" s="48" t="e">
        <f t="shared" si="0"/>
        <v>#N/A</v>
      </c>
      <c r="J67" s="49" t="e">
        <f t="shared" si="1"/>
        <v>#N/A</v>
      </c>
      <c r="K67" s="2"/>
      <c r="L67" s="32"/>
      <c r="M67" s="27"/>
      <c r="N67" s="27"/>
      <c r="O67" s="27"/>
      <c r="P67" s="27"/>
      <c r="Q67" s="27"/>
      <c r="R67" s="27"/>
      <c r="S67" s="27"/>
      <c r="T67" s="27"/>
    </row>
    <row r="68" spans="2:20" ht="12.75">
      <c r="B68" s="222"/>
      <c r="C68" s="43"/>
      <c r="D68" s="41"/>
      <c r="E68" s="41" t="s">
        <v>6</v>
      </c>
      <c r="F68" s="34"/>
      <c r="G68" s="23"/>
      <c r="H68" s="24"/>
      <c r="I68" s="48" t="e">
        <f t="shared" si="0"/>
        <v>#N/A</v>
      </c>
      <c r="J68" s="49" t="e">
        <f t="shared" si="1"/>
        <v>#N/A</v>
      </c>
      <c r="K68" s="2"/>
      <c r="L68" s="32"/>
      <c r="M68" s="27"/>
      <c r="N68" s="27"/>
      <c r="O68" s="27"/>
      <c r="P68" s="27"/>
      <c r="Q68" s="27"/>
      <c r="R68" s="27"/>
      <c r="S68" s="27"/>
      <c r="T68" s="27"/>
    </row>
    <row r="69" spans="2:20" ht="12.75">
      <c r="B69" s="222"/>
      <c r="C69" s="43"/>
      <c r="D69" s="44"/>
      <c r="E69" s="44" t="s">
        <v>7</v>
      </c>
      <c r="F69" s="34"/>
      <c r="G69" s="23"/>
      <c r="H69" s="24"/>
      <c r="I69" s="48" t="e">
        <f t="shared" si="0"/>
        <v>#N/A</v>
      </c>
      <c r="J69" s="49" t="e">
        <f t="shared" si="1"/>
        <v>#N/A</v>
      </c>
      <c r="K69" s="2"/>
      <c r="L69" s="32"/>
      <c r="M69" s="27"/>
      <c r="N69" s="27"/>
      <c r="O69" s="27"/>
      <c r="P69" s="27"/>
      <c r="Q69" s="27"/>
      <c r="R69" s="27"/>
      <c r="S69" s="27"/>
      <c r="T69" s="27"/>
    </row>
    <row r="70" spans="2:20" ht="12.75">
      <c r="B70" s="222"/>
      <c r="C70" s="17"/>
      <c r="D70" s="41" t="s">
        <v>8</v>
      </c>
      <c r="E70" s="47"/>
      <c r="F70" s="34"/>
      <c r="G70" s="23"/>
      <c r="H70" s="24"/>
      <c r="I70" s="48" t="e">
        <f t="shared" si="0"/>
        <v>#N/A</v>
      </c>
      <c r="J70" s="49" t="e">
        <f t="shared" si="1"/>
        <v>#N/A</v>
      </c>
      <c r="K70" s="2"/>
      <c r="L70" s="27"/>
      <c r="M70" s="27"/>
      <c r="N70" s="27"/>
      <c r="O70" s="27"/>
      <c r="P70" s="27"/>
      <c r="Q70" s="27"/>
      <c r="R70" s="27"/>
      <c r="S70" s="27"/>
      <c r="T70" s="27"/>
    </row>
    <row r="71" spans="2:20" ht="12.75">
      <c r="B71" s="222"/>
      <c r="C71" s="43"/>
      <c r="D71" s="44"/>
      <c r="E71" s="41" t="s">
        <v>6</v>
      </c>
      <c r="F71" s="34"/>
      <c r="G71" s="23"/>
      <c r="H71" s="24"/>
      <c r="I71" s="48" t="e">
        <f t="shared" si="0"/>
        <v>#N/A</v>
      </c>
      <c r="J71" s="49" t="e">
        <f t="shared" si="1"/>
        <v>#N/A</v>
      </c>
      <c r="K71" s="2"/>
      <c r="L71" s="27"/>
      <c r="M71" s="27"/>
      <c r="N71" s="27"/>
      <c r="O71" s="27"/>
      <c r="P71" s="27"/>
      <c r="Q71" s="27"/>
      <c r="R71" s="27"/>
      <c r="S71" s="27"/>
      <c r="T71" s="27"/>
    </row>
    <row r="72" spans="2:20" ht="12.75">
      <c r="B72" s="222"/>
      <c r="C72" s="43"/>
      <c r="D72" s="44"/>
      <c r="E72" s="44" t="s">
        <v>7</v>
      </c>
      <c r="F72" s="34"/>
      <c r="G72" s="23"/>
      <c r="H72" s="24"/>
      <c r="I72" s="48" t="e">
        <f t="shared" si="0"/>
        <v>#N/A</v>
      </c>
      <c r="J72" s="49" t="e">
        <f t="shared" si="1"/>
        <v>#N/A</v>
      </c>
      <c r="K72" s="2"/>
      <c r="L72" s="27"/>
      <c r="M72" s="27"/>
      <c r="N72" s="27"/>
      <c r="O72" s="27"/>
      <c r="P72" s="27"/>
      <c r="Q72" s="27"/>
      <c r="R72" s="27"/>
      <c r="S72" s="27"/>
      <c r="T72" s="27"/>
    </row>
    <row r="73" spans="2:20" ht="12.75">
      <c r="B73" s="222"/>
      <c r="C73" s="17" t="s">
        <v>3</v>
      </c>
      <c r="D73" s="285" t="s">
        <v>31</v>
      </c>
      <c r="E73" s="286"/>
      <c r="F73" s="34"/>
      <c r="G73" s="23"/>
      <c r="H73" s="24"/>
      <c r="I73" s="48" t="e">
        <f t="shared" si="0"/>
        <v>#N/A</v>
      </c>
      <c r="J73" s="49" t="e">
        <f t="shared" si="1"/>
        <v>#N/A</v>
      </c>
      <c r="K73" s="2"/>
      <c r="L73" s="27"/>
      <c r="M73" s="27"/>
      <c r="N73" s="27"/>
      <c r="O73" s="27"/>
      <c r="P73" s="27"/>
      <c r="Q73" s="27"/>
      <c r="R73" s="27"/>
      <c r="S73" s="27"/>
      <c r="T73" s="27"/>
    </row>
    <row r="74" spans="2:20" ht="12.75">
      <c r="B74" s="222"/>
      <c r="C74" s="17"/>
      <c r="D74" s="41" t="s">
        <v>12</v>
      </c>
      <c r="E74" s="46"/>
      <c r="F74" s="34"/>
      <c r="G74" s="23"/>
      <c r="H74" s="24"/>
      <c r="I74" s="48" t="e">
        <f t="shared" si="0"/>
        <v>#N/A</v>
      </c>
      <c r="J74" s="49" t="e">
        <f t="shared" si="1"/>
        <v>#N/A</v>
      </c>
      <c r="K74" s="2"/>
      <c r="L74" s="27"/>
      <c r="M74" s="27"/>
      <c r="N74" s="27"/>
      <c r="O74" s="27"/>
      <c r="P74" s="27"/>
      <c r="Q74" s="27"/>
      <c r="R74" s="27"/>
      <c r="S74" s="27"/>
      <c r="T74" s="27"/>
    </row>
    <row r="75" spans="2:20" ht="12.75">
      <c r="B75" s="222"/>
      <c r="C75" s="17"/>
      <c r="D75" s="41"/>
      <c r="E75" s="41" t="s">
        <v>6</v>
      </c>
      <c r="F75" s="34"/>
      <c r="G75" s="23"/>
      <c r="H75" s="24"/>
      <c r="I75" s="48" t="e">
        <f t="shared" si="0"/>
        <v>#N/A</v>
      </c>
      <c r="J75" s="49" t="e">
        <f t="shared" si="1"/>
        <v>#N/A</v>
      </c>
      <c r="K75" s="2"/>
      <c r="L75" s="27"/>
      <c r="M75" s="27"/>
      <c r="N75" s="27"/>
      <c r="O75" s="27"/>
      <c r="P75" s="27"/>
      <c r="Q75" s="27"/>
      <c r="R75" s="27"/>
      <c r="S75" s="27"/>
      <c r="T75" s="27"/>
    </row>
    <row r="76" spans="2:20" ht="12.75">
      <c r="B76" s="222"/>
      <c r="C76" s="17"/>
      <c r="D76" s="44"/>
      <c r="E76" s="44" t="s">
        <v>7</v>
      </c>
      <c r="F76" s="34"/>
      <c r="G76" s="23"/>
      <c r="H76" s="24"/>
      <c r="I76" s="48" t="e">
        <f aca="true" t="shared" si="2" ref="I76:I91">((F76+4*(G76)+H76)/6)*$F$98</f>
        <v>#N/A</v>
      </c>
      <c r="J76" s="49" t="e">
        <f aca="true" t="shared" si="3" ref="J76:J91">MAX(F76,G76,H76,I76)*$F$98</f>
        <v>#N/A</v>
      </c>
      <c r="K76" s="2"/>
      <c r="L76" s="27"/>
      <c r="M76" s="27"/>
      <c r="N76" s="27"/>
      <c r="O76" s="27"/>
      <c r="P76" s="27"/>
      <c r="Q76" s="27"/>
      <c r="R76" s="27"/>
      <c r="S76" s="27"/>
      <c r="T76" s="27"/>
    </row>
    <row r="77" spans="2:20" ht="12.75">
      <c r="B77" s="222"/>
      <c r="C77" s="17"/>
      <c r="D77" s="41" t="s">
        <v>11</v>
      </c>
      <c r="E77" s="46"/>
      <c r="F77" s="34"/>
      <c r="G77" s="23"/>
      <c r="H77" s="24"/>
      <c r="I77" s="48" t="e">
        <f t="shared" si="2"/>
        <v>#N/A</v>
      </c>
      <c r="J77" s="49" t="e">
        <f t="shared" si="3"/>
        <v>#N/A</v>
      </c>
      <c r="K77" s="2"/>
      <c r="L77" s="27"/>
      <c r="M77" s="27"/>
      <c r="N77" s="27"/>
      <c r="O77" s="27"/>
      <c r="P77" s="27"/>
      <c r="Q77" s="27"/>
      <c r="R77" s="27"/>
      <c r="S77" s="27"/>
      <c r="T77" s="27"/>
    </row>
    <row r="78" spans="2:20" ht="12.75">
      <c r="B78" s="222"/>
      <c r="C78" s="43"/>
      <c r="D78" s="44"/>
      <c r="E78" s="41" t="s">
        <v>6</v>
      </c>
      <c r="F78" s="34"/>
      <c r="G78" s="23"/>
      <c r="H78" s="24"/>
      <c r="I78" s="48" t="e">
        <f t="shared" si="2"/>
        <v>#N/A</v>
      </c>
      <c r="J78" s="49" t="e">
        <f t="shared" si="3"/>
        <v>#N/A</v>
      </c>
      <c r="K78" s="2"/>
      <c r="L78" s="27"/>
      <c r="M78" s="27"/>
      <c r="N78" s="27"/>
      <c r="O78" s="27"/>
      <c r="P78" s="27"/>
      <c r="Q78" s="27"/>
      <c r="R78" s="27"/>
      <c r="S78" s="27"/>
      <c r="T78" s="27"/>
    </row>
    <row r="79" spans="2:20" ht="12.75">
      <c r="B79" s="222"/>
      <c r="C79" s="17"/>
      <c r="D79" s="41"/>
      <c r="E79" s="44" t="s">
        <v>7</v>
      </c>
      <c r="F79" s="34"/>
      <c r="G79" s="23"/>
      <c r="H79" s="24"/>
      <c r="I79" s="48" t="e">
        <f t="shared" si="2"/>
        <v>#N/A</v>
      </c>
      <c r="J79" s="49" t="e">
        <f t="shared" si="3"/>
        <v>#N/A</v>
      </c>
      <c r="K79" s="2"/>
      <c r="L79" s="27"/>
      <c r="M79" s="27"/>
      <c r="N79" s="27"/>
      <c r="O79" s="27"/>
      <c r="P79" s="27"/>
      <c r="Q79" s="27"/>
      <c r="R79" s="27"/>
      <c r="S79" s="27"/>
      <c r="T79" s="27"/>
    </row>
    <row r="80" spans="2:21" s="54" customFormat="1" ht="27.75" customHeight="1" thickBot="1">
      <c r="B80" s="223"/>
      <c r="C80" s="91"/>
      <c r="D80" s="91"/>
      <c r="E80" s="92"/>
      <c r="F80" s="95">
        <f>SUM(F53:F79)</f>
        <v>0</v>
      </c>
      <c r="G80" s="95">
        <f>SUM(G53:G79)</f>
        <v>0</v>
      </c>
      <c r="H80" s="124"/>
      <c r="I80" s="48" t="e">
        <f t="shared" si="2"/>
        <v>#N/A</v>
      </c>
      <c r="J80" s="49" t="e">
        <f t="shared" si="3"/>
        <v>#N/A</v>
      </c>
      <c r="K80" s="55"/>
      <c r="L80" s="56"/>
      <c r="M80" s="56"/>
      <c r="N80" s="56"/>
      <c r="O80" s="56"/>
      <c r="P80" s="56"/>
      <c r="Q80" s="56"/>
      <c r="R80" s="56"/>
      <c r="S80" s="56"/>
      <c r="T80" s="56"/>
      <c r="U80" s="57"/>
    </row>
    <row r="81" spans="2:21" s="54" customFormat="1" ht="27.75" customHeight="1" thickBot="1" thickTop="1">
      <c r="B81" s="245" t="s">
        <v>29</v>
      </c>
      <c r="C81" s="246"/>
      <c r="D81" s="246"/>
      <c r="E81" s="246"/>
      <c r="F81" s="241">
        <f>+F80+G80</f>
        <v>0</v>
      </c>
      <c r="G81" s="242"/>
      <c r="H81" s="147">
        <f>SUM(H53:H79)</f>
        <v>0</v>
      </c>
      <c r="I81" s="48" t="e">
        <f t="shared" si="2"/>
        <v>#N/A</v>
      </c>
      <c r="J81" s="49" t="e">
        <f t="shared" si="3"/>
        <v>#N/A</v>
      </c>
      <c r="K81" s="55"/>
      <c r="L81" s="94"/>
      <c r="M81" s="56"/>
      <c r="N81" s="56"/>
      <c r="O81" s="56"/>
      <c r="P81" s="56"/>
      <c r="Q81" s="56"/>
      <c r="R81" s="56"/>
      <c r="S81" s="56"/>
      <c r="T81" s="56"/>
      <c r="U81" s="57"/>
    </row>
    <row r="82" spans="2:20" ht="13.5" thickTop="1">
      <c r="B82" s="221" t="s">
        <v>0</v>
      </c>
      <c r="C82" s="227"/>
      <c r="D82" s="228"/>
      <c r="E82" s="228"/>
      <c r="F82" s="125"/>
      <c r="G82" s="25"/>
      <c r="H82" s="26"/>
      <c r="I82" s="48" t="e">
        <f t="shared" si="2"/>
        <v>#N/A</v>
      </c>
      <c r="J82" s="49" t="e">
        <f t="shared" si="3"/>
        <v>#N/A</v>
      </c>
      <c r="K82" s="2"/>
      <c r="L82" s="27"/>
      <c r="M82" s="27"/>
      <c r="N82" s="27"/>
      <c r="O82" s="27"/>
      <c r="P82" s="27"/>
      <c r="Q82" s="27"/>
      <c r="R82" s="27"/>
      <c r="S82" s="27"/>
      <c r="T82" s="27"/>
    </row>
    <row r="83" spans="2:20" ht="12.75">
      <c r="B83" s="222"/>
      <c r="C83" s="13" t="s">
        <v>13</v>
      </c>
      <c r="D83" s="14"/>
      <c r="E83" s="14"/>
      <c r="F83" s="33"/>
      <c r="G83" s="15"/>
      <c r="H83" s="24"/>
      <c r="I83" s="48" t="e">
        <f t="shared" si="2"/>
        <v>#N/A</v>
      </c>
      <c r="J83" s="49" t="e">
        <f t="shared" si="3"/>
        <v>#N/A</v>
      </c>
      <c r="K83" s="2"/>
      <c r="L83" s="27"/>
      <c r="M83" s="27"/>
      <c r="N83" s="27"/>
      <c r="O83" s="27"/>
      <c r="P83" s="27"/>
      <c r="Q83" s="27"/>
      <c r="R83" s="27"/>
      <c r="S83" s="27"/>
      <c r="T83" s="27"/>
    </row>
    <row r="84" spans="2:20" ht="12.75">
      <c r="B84" s="222"/>
      <c r="C84" s="17"/>
      <c r="D84" s="13" t="s">
        <v>14</v>
      </c>
      <c r="E84" s="14"/>
      <c r="F84" s="33"/>
      <c r="G84" s="15"/>
      <c r="H84" s="24"/>
      <c r="I84" s="48" t="e">
        <f t="shared" si="2"/>
        <v>#N/A</v>
      </c>
      <c r="J84" s="49" t="e">
        <f t="shared" si="3"/>
        <v>#N/A</v>
      </c>
      <c r="K84" s="2"/>
      <c r="L84" s="27"/>
      <c r="M84" s="27"/>
      <c r="N84" s="27"/>
      <c r="O84" s="27"/>
      <c r="P84" s="27"/>
      <c r="Q84" s="27"/>
      <c r="R84" s="27"/>
      <c r="S84" s="27"/>
      <c r="T84" s="27"/>
    </row>
    <row r="85" spans="2:20" ht="12.75">
      <c r="B85" s="222"/>
      <c r="C85" s="17"/>
      <c r="D85" s="13"/>
      <c r="E85" s="16" t="s">
        <v>35</v>
      </c>
      <c r="F85" s="34"/>
      <c r="G85" s="15"/>
      <c r="H85" s="24"/>
      <c r="I85" s="48" t="e">
        <f t="shared" si="2"/>
        <v>#N/A</v>
      </c>
      <c r="J85" s="49" t="e">
        <f t="shared" si="3"/>
        <v>#N/A</v>
      </c>
      <c r="K85" s="2"/>
      <c r="L85" s="27"/>
      <c r="M85" s="27"/>
      <c r="N85" s="27"/>
      <c r="O85" s="27"/>
      <c r="P85" s="27"/>
      <c r="Q85" s="27"/>
      <c r="R85" s="27"/>
      <c r="S85" s="27"/>
      <c r="T85" s="27"/>
    </row>
    <row r="86" spans="2:20" ht="12.75">
      <c r="B86" s="222"/>
      <c r="C86" s="17"/>
      <c r="D86" s="13" t="s">
        <v>15</v>
      </c>
      <c r="E86" s="14"/>
      <c r="F86" s="33"/>
      <c r="G86" s="15"/>
      <c r="H86" s="24"/>
      <c r="I86" s="48" t="e">
        <f t="shared" si="2"/>
        <v>#N/A</v>
      </c>
      <c r="J86" s="49" t="e">
        <f t="shared" si="3"/>
        <v>#N/A</v>
      </c>
      <c r="K86" s="2"/>
      <c r="L86" s="27"/>
      <c r="M86" s="27"/>
      <c r="N86" s="27"/>
      <c r="O86" s="27"/>
      <c r="P86" s="27"/>
      <c r="Q86" s="27"/>
      <c r="R86" s="27"/>
      <c r="S86" s="27"/>
      <c r="T86" s="27"/>
    </row>
    <row r="87" spans="2:20" ht="12.75">
      <c r="B87" s="222"/>
      <c r="C87" s="13" t="s">
        <v>16</v>
      </c>
      <c r="D87" s="14"/>
      <c r="E87" s="14"/>
      <c r="F87" s="33"/>
      <c r="G87" s="15"/>
      <c r="H87" s="24"/>
      <c r="I87" s="48" t="e">
        <f t="shared" si="2"/>
        <v>#N/A</v>
      </c>
      <c r="J87" s="49" t="e">
        <f t="shared" si="3"/>
        <v>#N/A</v>
      </c>
      <c r="K87" s="2"/>
      <c r="L87" s="27"/>
      <c r="M87" s="27"/>
      <c r="N87" s="27"/>
      <c r="O87" s="27"/>
      <c r="P87" s="27"/>
      <c r="Q87" s="27"/>
      <c r="R87" s="27"/>
      <c r="S87" s="27"/>
      <c r="T87" s="27"/>
    </row>
    <row r="88" spans="2:20" ht="12.75">
      <c r="B88" s="222"/>
      <c r="C88" s="13"/>
      <c r="D88" s="13" t="s">
        <v>17</v>
      </c>
      <c r="E88" s="14"/>
      <c r="F88" s="33"/>
      <c r="G88" s="15"/>
      <c r="H88" s="24"/>
      <c r="I88" s="48" t="e">
        <f t="shared" si="2"/>
        <v>#N/A</v>
      </c>
      <c r="J88" s="49" t="e">
        <f t="shared" si="3"/>
        <v>#N/A</v>
      </c>
      <c r="K88" s="2"/>
      <c r="L88" s="27"/>
      <c r="M88" s="27"/>
      <c r="N88" s="27"/>
      <c r="O88" s="27"/>
      <c r="P88" s="27"/>
      <c r="Q88" s="27"/>
      <c r="R88" s="27"/>
      <c r="S88" s="27"/>
      <c r="T88" s="27"/>
    </row>
    <row r="89" spans="2:20" ht="12.75">
      <c r="B89" s="222"/>
      <c r="C89" s="13"/>
      <c r="D89" s="13"/>
      <c r="E89" s="16" t="s">
        <v>35</v>
      </c>
      <c r="F89" s="34"/>
      <c r="G89" s="15"/>
      <c r="H89" s="24"/>
      <c r="I89" s="48" t="e">
        <f t="shared" si="2"/>
        <v>#N/A</v>
      </c>
      <c r="J89" s="49" t="e">
        <f t="shared" si="3"/>
        <v>#N/A</v>
      </c>
      <c r="K89" s="2"/>
      <c r="L89" s="27"/>
      <c r="M89" s="27"/>
      <c r="N89" s="27"/>
      <c r="O89" s="27"/>
      <c r="P89" s="27"/>
      <c r="Q89" s="27"/>
      <c r="R89" s="27"/>
      <c r="S89" s="27"/>
      <c r="T89" s="27"/>
    </row>
    <row r="90" spans="2:21" s="54" customFormat="1" ht="27.75" customHeight="1" thickBot="1">
      <c r="B90" s="223"/>
      <c r="C90" s="91"/>
      <c r="D90" s="91"/>
      <c r="E90" s="92"/>
      <c r="F90" s="95">
        <f>SUM(F82:F89)</f>
        <v>0</v>
      </c>
      <c r="G90" s="95">
        <f>SUM(G82:G89)</f>
        <v>0</v>
      </c>
      <c r="H90" s="124"/>
      <c r="I90" s="48" t="e">
        <f t="shared" si="2"/>
        <v>#N/A</v>
      </c>
      <c r="J90" s="49" t="e">
        <f t="shared" si="3"/>
        <v>#N/A</v>
      </c>
      <c r="K90" s="55"/>
      <c r="L90" s="56"/>
      <c r="M90" s="56"/>
      <c r="N90" s="56"/>
      <c r="O90" s="56"/>
      <c r="P90" s="56"/>
      <c r="Q90" s="56"/>
      <c r="R90" s="56"/>
      <c r="S90" s="56"/>
      <c r="T90" s="56"/>
      <c r="U90" s="57"/>
    </row>
    <row r="91" spans="2:21" s="54" customFormat="1" ht="24.75" customHeight="1" thickBot="1" thickTop="1">
      <c r="B91" s="245" t="s">
        <v>21</v>
      </c>
      <c r="C91" s="246"/>
      <c r="D91" s="246"/>
      <c r="E91" s="246"/>
      <c r="F91" s="241">
        <f>F90+G90</f>
        <v>0</v>
      </c>
      <c r="G91" s="242"/>
      <c r="H91" s="147">
        <f>SUM(H82:H89)</f>
        <v>0</v>
      </c>
      <c r="I91" s="48" t="e">
        <f t="shared" si="2"/>
        <v>#N/A</v>
      </c>
      <c r="J91" s="49" t="e">
        <f t="shared" si="3"/>
        <v>#N/A</v>
      </c>
      <c r="K91" s="55"/>
      <c r="L91" s="56"/>
      <c r="M91" s="56"/>
      <c r="N91" s="56"/>
      <c r="O91" s="56"/>
      <c r="P91" s="56"/>
      <c r="Q91" s="56"/>
      <c r="R91" s="56"/>
      <c r="S91" s="56"/>
      <c r="T91" s="56"/>
      <c r="U91" s="57"/>
    </row>
    <row r="92" spans="2:20" ht="3.75" customHeight="1" thickBot="1" thickTop="1">
      <c r="B92" s="249"/>
      <c r="C92" s="250"/>
      <c r="D92" s="250"/>
      <c r="E92" s="250"/>
      <c r="F92" s="250"/>
      <c r="G92" s="250"/>
      <c r="H92" s="250"/>
      <c r="I92" s="250"/>
      <c r="J92" s="251"/>
      <c r="K92" s="2"/>
      <c r="L92" s="27"/>
      <c r="M92" s="27"/>
      <c r="N92" s="27"/>
      <c r="O92" s="27"/>
      <c r="P92" s="27"/>
      <c r="Q92" s="27"/>
      <c r="R92" s="27"/>
      <c r="S92" s="27"/>
      <c r="T92" s="27"/>
    </row>
    <row r="93" spans="2:21" s="54" customFormat="1" ht="27.75" customHeight="1">
      <c r="B93" s="237" t="s">
        <v>128</v>
      </c>
      <c r="C93" s="238"/>
      <c r="D93" s="238"/>
      <c r="E93" s="239"/>
      <c r="F93" s="232">
        <f>F52+F91+F81</f>
        <v>0</v>
      </c>
      <c r="G93" s="233"/>
      <c r="H93" s="96"/>
      <c r="I93" s="97"/>
      <c r="J93" s="98"/>
      <c r="K93" s="55"/>
      <c r="L93" s="57"/>
      <c r="M93" s="57"/>
      <c r="N93" s="57"/>
      <c r="O93" s="57"/>
      <c r="P93" s="57"/>
      <c r="Q93" s="57"/>
      <c r="R93" s="57"/>
      <c r="S93" s="57"/>
      <c r="T93" s="57"/>
      <c r="U93" s="57"/>
    </row>
    <row r="94" spans="2:21" s="54" customFormat="1" ht="27.75" customHeight="1">
      <c r="B94" s="234" t="s">
        <v>129</v>
      </c>
      <c r="C94" s="235"/>
      <c r="D94" s="235"/>
      <c r="E94" s="235"/>
      <c r="F94" s="235"/>
      <c r="G94" s="236"/>
      <c r="H94" s="99">
        <f>H52+H91+H81</f>
        <v>0</v>
      </c>
      <c r="I94" s="100"/>
      <c r="J94" s="101"/>
      <c r="K94" s="55"/>
      <c r="L94" s="57"/>
      <c r="M94" s="57"/>
      <c r="N94" s="57"/>
      <c r="O94" s="57"/>
      <c r="P94" s="57"/>
      <c r="Q94" s="57"/>
      <c r="R94" s="57"/>
      <c r="S94" s="57"/>
      <c r="T94" s="57"/>
      <c r="U94" s="57"/>
    </row>
    <row r="95" spans="2:21" s="54" customFormat="1" ht="24" customHeight="1" thickBot="1">
      <c r="B95" s="229" t="s">
        <v>32</v>
      </c>
      <c r="C95" s="230"/>
      <c r="D95" s="230"/>
      <c r="E95" s="230"/>
      <c r="F95" s="230"/>
      <c r="G95" s="230"/>
      <c r="H95" s="231"/>
      <c r="I95" s="149" t="e">
        <f>I52+I91+I81</f>
        <v>#N/A</v>
      </c>
      <c r="J95" s="150" t="e">
        <f>J52+J91+J81</f>
        <v>#N/A</v>
      </c>
      <c r="K95" s="55"/>
      <c r="L95" s="57"/>
      <c r="M95" s="57"/>
      <c r="N95" s="57"/>
      <c r="O95" s="57"/>
      <c r="P95" s="57"/>
      <c r="Q95" s="57"/>
      <c r="R95" s="57"/>
      <c r="S95" s="57"/>
      <c r="T95" s="57"/>
      <c r="U95" s="57"/>
    </row>
    <row r="96" spans="2:21" s="54" customFormat="1" ht="3.75" customHeight="1" thickTop="1">
      <c r="B96" s="151"/>
      <c r="C96" s="151"/>
      <c r="D96" s="151"/>
      <c r="E96" s="151"/>
      <c r="F96" s="151"/>
      <c r="G96" s="151"/>
      <c r="H96" s="151"/>
      <c r="I96" s="152"/>
      <c r="J96" s="152"/>
      <c r="K96" s="55"/>
      <c r="L96" s="57"/>
      <c r="M96" s="57"/>
      <c r="N96" s="57"/>
      <c r="O96" s="57"/>
      <c r="P96" s="57"/>
      <c r="Q96" s="57"/>
      <c r="R96" s="57"/>
      <c r="S96" s="57"/>
      <c r="T96" s="57"/>
      <c r="U96" s="57"/>
    </row>
    <row r="97" spans="2:11" ht="13.5" thickBot="1">
      <c r="B97" s="2"/>
      <c r="C97" s="21"/>
      <c r="D97" s="2"/>
      <c r="E97" s="2"/>
      <c r="F97" s="2"/>
      <c r="G97" s="3"/>
      <c r="H97" s="3"/>
      <c r="I97" s="3"/>
      <c r="J97" s="3"/>
      <c r="K97" s="2"/>
    </row>
    <row r="98" spans="5:6" ht="21.75" customHeight="1" thickBot="1">
      <c r="E98" s="104" t="s">
        <v>60</v>
      </c>
      <c r="F98" s="102" t="e">
        <f>LOOKUP(F99,'Inflation Factors'!6:6,'Inflation Factors'!9:9)</f>
        <v>#N/A</v>
      </c>
    </row>
    <row r="99" spans="5:6" ht="21.75" customHeight="1" thickBot="1">
      <c r="E99" s="104" t="s">
        <v>59</v>
      </c>
      <c r="F99" s="103"/>
    </row>
    <row r="101" ht="18">
      <c r="B101" s="121"/>
    </row>
    <row r="102" spans="2:10" ht="79.5" customHeight="1" thickBot="1">
      <c r="B102" s="122" t="s">
        <v>65</v>
      </c>
      <c r="C102" s="59"/>
      <c r="D102" s="59"/>
      <c r="E102" s="59"/>
      <c r="F102" s="112" t="s">
        <v>55</v>
      </c>
      <c r="G102" s="58"/>
      <c r="H102" s="59"/>
      <c r="I102" s="59"/>
      <c r="J102" s="59"/>
    </row>
    <row r="103" spans="2:10" ht="79.5" customHeight="1" thickBot="1">
      <c r="B103" s="122" t="s">
        <v>66</v>
      </c>
      <c r="C103" s="60"/>
      <c r="D103" s="60"/>
      <c r="E103" s="60"/>
      <c r="F103" s="112" t="s">
        <v>57</v>
      </c>
      <c r="G103" s="58"/>
      <c r="H103" s="59"/>
      <c r="I103" s="59"/>
      <c r="J103" s="59"/>
    </row>
    <row r="104" spans="2:10" ht="79.5" customHeight="1" thickBot="1">
      <c r="B104" s="122"/>
      <c r="C104" s="60"/>
      <c r="D104" s="60"/>
      <c r="E104" s="60"/>
      <c r="F104" s="112" t="s">
        <v>58</v>
      </c>
      <c r="G104" s="58"/>
      <c r="H104" s="59"/>
      <c r="I104" s="59"/>
      <c r="J104" s="59"/>
    </row>
    <row r="105" spans="2:10" ht="79.5" customHeight="1" thickBot="1">
      <c r="B105" s="122"/>
      <c r="C105" s="60"/>
      <c r="D105" s="60"/>
      <c r="E105" s="60"/>
      <c r="F105" s="113" t="s">
        <v>56</v>
      </c>
      <c r="G105" s="61"/>
      <c r="H105" s="60"/>
      <c r="I105" s="62"/>
      <c r="J105" s="60"/>
    </row>
  </sheetData>
  <sheetProtection/>
  <mergeCells count="39">
    <mergeCell ref="G9:G10"/>
    <mergeCell ref="F7:J7"/>
    <mergeCell ref="G4:H4"/>
    <mergeCell ref="B2:J2"/>
    <mergeCell ref="J9:J10"/>
    <mergeCell ref="D73:E73"/>
    <mergeCell ref="D54:E54"/>
    <mergeCell ref="C53:E53"/>
    <mergeCell ref="C9:C10"/>
    <mergeCell ref="D9:D10"/>
    <mergeCell ref="C51:E51"/>
    <mergeCell ref="E9:E10"/>
    <mergeCell ref="B4:B7"/>
    <mergeCell ref="B23:E23"/>
    <mergeCell ref="B11:B22"/>
    <mergeCell ref="B81:E81"/>
    <mergeCell ref="C49:E49"/>
    <mergeCell ref="C50:E50"/>
    <mergeCell ref="B53:B80"/>
    <mergeCell ref="C82:E82"/>
    <mergeCell ref="F81:G81"/>
    <mergeCell ref="B9:B10"/>
    <mergeCell ref="B91:E91"/>
    <mergeCell ref="B52:E52"/>
    <mergeCell ref="B92:J92"/>
    <mergeCell ref="F91:G91"/>
    <mergeCell ref="F52:G52"/>
    <mergeCell ref="C33:E33"/>
    <mergeCell ref="C43:E43"/>
    <mergeCell ref="F9:F10"/>
    <mergeCell ref="B82:B90"/>
    <mergeCell ref="L11:N11"/>
    <mergeCell ref="L20:N20"/>
    <mergeCell ref="C24:E24"/>
    <mergeCell ref="B95:H95"/>
    <mergeCell ref="F93:G93"/>
    <mergeCell ref="B94:G94"/>
    <mergeCell ref="B93:E93"/>
    <mergeCell ref="B24:B49"/>
  </mergeCells>
  <printOptions horizontalCentered="1" verticalCentered="1"/>
  <pageMargins left="0.27" right="0.33" top="0.19" bottom="0.18" header="0.17" footer="0.19"/>
  <pageSetup fitToHeight="1" fitToWidth="1" horizontalDpi="600" verticalDpi="600" orientation="portrait" paperSize="17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9"/>
  <sheetViews>
    <sheetView zoomScalePageLayoutView="0" workbookViewId="0" topLeftCell="A8">
      <selection activeCell="J11" sqref="J11"/>
    </sheetView>
  </sheetViews>
  <sheetFormatPr defaultColWidth="8.8515625" defaultRowHeight="12.75"/>
  <cols>
    <col min="1" max="1" width="4.8515625" style="191" customWidth="1"/>
    <col min="2" max="2" width="32.8515625" style="64" customWidth="1"/>
    <col min="3" max="3" width="13.57421875" style="64" customWidth="1"/>
    <col min="4" max="5" width="12.28125" style="64" customWidth="1"/>
    <col min="6" max="6" width="12.140625" style="64" customWidth="1"/>
    <col min="7" max="7" width="9.28125" style="64" customWidth="1"/>
    <col min="8" max="8" width="13.57421875" style="216" customWidth="1"/>
    <col min="9" max="9" width="13.57421875" style="216" hidden="1" customWidth="1"/>
    <col min="10" max="10" width="11.7109375" style="64" customWidth="1"/>
    <col min="11" max="11" width="9.7109375" style="64" hidden="1" customWidth="1"/>
    <col min="12" max="12" width="12.28125" style="64" customWidth="1"/>
    <col min="13" max="16" width="10.7109375" style="64" hidden="1" customWidth="1"/>
    <col min="17" max="17" width="12.8515625" style="64" customWidth="1"/>
    <col min="18" max="18" width="22.140625" style="64" customWidth="1"/>
    <col min="19" max="19" width="24.00390625" style="64" customWidth="1"/>
    <col min="20" max="20" width="13.00390625" style="64" customWidth="1"/>
    <col min="21" max="21" width="9.140625" style="156" customWidth="1"/>
    <col min="22" max="22" width="7.00390625" style="157" bestFit="1" customWidth="1"/>
    <col min="23" max="23" width="8.8515625" style="157" customWidth="1"/>
    <col min="24" max="16384" width="8.8515625" style="64" customWidth="1"/>
  </cols>
  <sheetData>
    <row r="1" spans="1:32" s="165" customFormat="1" ht="45" customHeight="1">
      <c r="A1" s="205" t="s">
        <v>127</v>
      </c>
      <c r="B1" s="160" t="s">
        <v>77</v>
      </c>
      <c r="C1" s="159" t="s">
        <v>75</v>
      </c>
      <c r="D1" s="160" t="s">
        <v>76</v>
      </c>
      <c r="E1" s="161" t="s">
        <v>78</v>
      </c>
      <c r="F1" s="162" t="s">
        <v>79</v>
      </c>
      <c r="G1" s="162" t="s">
        <v>80</v>
      </c>
      <c r="H1" s="209" t="s">
        <v>81</v>
      </c>
      <c r="I1" s="209" t="s">
        <v>81</v>
      </c>
      <c r="J1" s="162" t="s">
        <v>82</v>
      </c>
      <c r="K1" s="162" t="s">
        <v>83</v>
      </c>
      <c r="L1" s="163" t="s">
        <v>84</v>
      </c>
      <c r="M1" s="163"/>
      <c r="N1" s="163"/>
      <c r="O1" s="163"/>
      <c r="P1" s="163"/>
      <c r="Q1" s="162" t="s">
        <v>85</v>
      </c>
      <c r="R1" s="162" t="s">
        <v>86</v>
      </c>
      <c r="S1" s="162" t="s">
        <v>87</v>
      </c>
      <c r="T1" s="162" t="s">
        <v>88</v>
      </c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32" s="173" customFormat="1" ht="30" customHeight="1" hidden="1">
      <c r="A2" s="207"/>
      <c r="B2" s="166"/>
      <c r="C2" s="167" t="s">
        <v>89</v>
      </c>
      <c r="D2" s="166"/>
      <c r="E2" s="166" t="s">
        <v>90</v>
      </c>
      <c r="F2" s="168" t="s">
        <v>91</v>
      </c>
      <c r="G2" s="169" t="s">
        <v>92</v>
      </c>
      <c r="H2" s="210"/>
      <c r="I2" s="210"/>
      <c r="J2" s="169" t="s">
        <v>93</v>
      </c>
      <c r="K2" s="170"/>
      <c r="L2" s="171"/>
      <c r="M2" s="171"/>
      <c r="N2" s="171"/>
      <c r="O2" s="171"/>
      <c r="P2" s="171"/>
      <c r="Q2" s="166" t="s">
        <v>94</v>
      </c>
      <c r="R2" s="166"/>
      <c r="S2" s="171"/>
      <c r="T2" s="171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</row>
    <row r="3" spans="1:32" s="173" customFormat="1" ht="30" customHeight="1" hidden="1">
      <c r="A3" s="207"/>
      <c r="B3" s="166"/>
      <c r="C3" s="167" t="s">
        <v>95</v>
      </c>
      <c r="D3" s="166"/>
      <c r="E3" s="166" t="s">
        <v>96</v>
      </c>
      <c r="F3" s="168" t="s">
        <v>97</v>
      </c>
      <c r="G3" s="169" t="s">
        <v>98</v>
      </c>
      <c r="H3" s="211" t="s">
        <v>99</v>
      </c>
      <c r="I3" s="211"/>
      <c r="J3" s="169" t="s">
        <v>100</v>
      </c>
      <c r="K3" s="170"/>
      <c r="L3" s="175"/>
      <c r="M3" s="176" t="s">
        <v>101</v>
      </c>
      <c r="N3" s="158"/>
      <c r="O3" s="158"/>
      <c r="P3" s="158"/>
      <c r="Q3" s="166" t="s">
        <v>102</v>
      </c>
      <c r="R3" s="166"/>
      <c r="S3" s="171"/>
      <c r="T3" s="171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</row>
    <row r="4" spans="1:32" s="173" customFormat="1" ht="30" customHeight="1" hidden="1">
      <c r="A4" s="207"/>
      <c r="B4" s="166"/>
      <c r="C4" s="175"/>
      <c r="D4" s="166"/>
      <c r="E4" s="166" t="s">
        <v>103</v>
      </c>
      <c r="F4" s="168" t="s">
        <v>104</v>
      </c>
      <c r="G4" s="169" t="s">
        <v>105</v>
      </c>
      <c r="H4" s="211" t="s">
        <v>106</v>
      </c>
      <c r="I4" s="211"/>
      <c r="J4" s="169" t="s">
        <v>107</v>
      </c>
      <c r="K4" s="170"/>
      <c r="L4" s="175"/>
      <c r="M4" s="177">
        <f>'[1]REFERENCE '!N24</f>
        <v>1</v>
      </c>
      <c r="N4" s="178" t="s">
        <v>108</v>
      </c>
      <c r="O4" s="177">
        <f>'[1]REFERENCE '!P24</f>
        <v>6</v>
      </c>
      <c r="P4" s="179" t="s">
        <v>109</v>
      </c>
      <c r="Q4" s="180" t="s">
        <v>110</v>
      </c>
      <c r="R4" s="180"/>
      <c r="S4" s="171"/>
      <c r="T4" s="171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</row>
    <row r="5" spans="1:32" s="173" customFormat="1" ht="30" customHeight="1" hidden="1">
      <c r="A5" s="207"/>
      <c r="B5" s="175"/>
      <c r="C5" s="181"/>
      <c r="D5" s="175"/>
      <c r="E5" s="181" t="s">
        <v>126</v>
      </c>
      <c r="F5" s="168" t="s">
        <v>111</v>
      </c>
      <c r="G5" s="169" t="s">
        <v>112</v>
      </c>
      <c r="H5" s="210"/>
      <c r="I5" s="210"/>
      <c r="J5" s="169" t="s">
        <v>112</v>
      </c>
      <c r="K5" s="170"/>
      <c r="L5" s="175"/>
      <c r="M5" s="178">
        <f>'[1]REFERENCE '!N25</f>
        <v>7</v>
      </c>
      <c r="N5" s="178" t="s">
        <v>108</v>
      </c>
      <c r="O5" s="178">
        <f>'[1]REFERENCE '!P25</f>
        <v>14</v>
      </c>
      <c r="P5" s="182" t="s">
        <v>113</v>
      </c>
      <c r="Q5" s="166" t="s">
        <v>133</v>
      </c>
      <c r="R5" s="166"/>
      <c r="S5" s="171"/>
      <c r="T5" s="171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</row>
    <row r="6" spans="1:32" s="173" customFormat="1" ht="30" customHeight="1" hidden="1">
      <c r="A6" s="207"/>
      <c r="B6" s="175"/>
      <c r="C6" s="181"/>
      <c r="D6" s="175"/>
      <c r="E6" s="175"/>
      <c r="F6" s="183" t="s">
        <v>114</v>
      </c>
      <c r="G6" s="169" t="s">
        <v>115</v>
      </c>
      <c r="H6" s="210"/>
      <c r="I6" s="210"/>
      <c r="J6" s="169" t="s">
        <v>115</v>
      </c>
      <c r="K6" s="170"/>
      <c r="L6" s="175"/>
      <c r="M6" s="177">
        <f>'[1]REFERENCE '!N26</f>
        <v>15</v>
      </c>
      <c r="N6" s="178" t="s">
        <v>108</v>
      </c>
      <c r="O6" s="177">
        <f>'[1]REFERENCE '!P26</f>
        <v>80</v>
      </c>
      <c r="P6" s="184" t="s">
        <v>116</v>
      </c>
      <c r="Q6" s="166"/>
      <c r="R6" s="166"/>
      <c r="S6" s="171"/>
      <c r="T6" s="171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</row>
    <row r="7" spans="1:32" s="173" customFormat="1" ht="30" customHeight="1" hidden="1">
      <c r="A7" s="207"/>
      <c r="B7" s="175"/>
      <c r="C7" s="181"/>
      <c r="D7" s="175"/>
      <c r="E7" s="175"/>
      <c r="F7" s="174"/>
      <c r="G7" s="185" t="s">
        <v>99</v>
      </c>
      <c r="H7" s="212"/>
      <c r="I7" s="212"/>
      <c r="J7" s="171" t="s">
        <v>106</v>
      </c>
      <c r="K7" s="171"/>
      <c r="L7" s="171"/>
      <c r="M7" s="171"/>
      <c r="N7" s="171"/>
      <c r="O7" s="171"/>
      <c r="P7" s="171"/>
      <c r="Q7" s="166"/>
      <c r="R7" s="166"/>
      <c r="S7" s="171"/>
      <c r="T7" s="171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</row>
    <row r="8" spans="1:32" s="191" customFormat="1" ht="30" customHeight="1">
      <c r="A8" s="206"/>
      <c r="B8" s="188" t="s">
        <v>119</v>
      </c>
      <c r="C8" s="186" t="s">
        <v>118</v>
      </c>
      <c r="D8" s="188" t="s">
        <v>119</v>
      </c>
      <c r="E8" s="187" t="s">
        <v>118</v>
      </c>
      <c r="F8" s="189" t="s">
        <v>118</v>
      </c>
      <c r="G8" s="189" t="s">
        <v>118</v>
      </c>
      <c r="H8" s="213" t="s">
        <v>119</v>
      </c>
      <c r="I8" s="218" t="s">
        <v>137</v>
      </c>
      <c r="J8" s="189" t="s">
        <v>118</v>
      </c>
      <c r="K8" s="190" t="s">
        <v>120</v>
      </c>
      <c r="L8" s="190" t="s">
        <v>117</v>
      </c>
      <c r="M8" s="190"/>
      <c r="N8" s="190"/>
      <c r="O8" s="190"/>
      <c r="P8" s="190"/>
      <c r="Q8" s="189" t="s">
        <v>118</v>
      </c>
      <c r="R8" s="188" t="s">
        <v>119</v>
      </c>
      <c r="S8" s="188" t="s">
        <v>119</v>
      </c>
      <c r="T8" s="188" t="s">
        <v>119</v>
      </c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</row>
    <row r="9" spans="1:32" s="198" customFormat="1" ht="39.75" customHeight="1">
      <c r="A9" s="192">
        <v>1</v>
      </c>
      <c r="B9" s="166" t="s">
        <v>77</v>
      </c>
      <c r="C9" s="193" t="s">
        <v>89</v>
      </c>
      <c r="D9" s="166" t="s">
        <v>121</v>
      </c>
      <c r="E9" s="166" t="s">
        <v>90</v>
      </c>
      <c r="F9" s="192" t="s">
        <v>114</v>
      </c>
      <c r="G9" s="192" t="s">
        <v>99</v>
      </c>
      <c r="H9" s="214" t="s">
        <v>122</v>
      </c>
      <c r="I9" s="214" t="str">
        <f>H9</f>
        <v>Cost/Time Impact Value</v>
      </c>
      <c r="J9" s="194" t="s">
        <v>92</v>
      </c>
      <c r="K9" s="195">
        <f aca="true" t="shared" si="0" ref="K9:K58">IF(OR($F9=" ",$J9="")," ",LEFT($F9,1)*(LEFT($J9,2)))</f>
        <v>5</v>
      </c>
      <c r="L9" s="195" t="str">
        <f aca="true" t="shared" si="1" ref="L9:L40">IF(OR($E9="",$F9="",$G9="",$J9=""),"",IF($K9&lt;$M$5,$P$4,IF(AND($K9&gt;$O$4,$K9&lt;$M$6),$P$5,IF($K9&gt;$O$5,$P$6,""))))</f>
        <v>Low</v>
      </c>
      <c r="M9" s="195"/>
      <c r="N9" s="195"/>
      <c r="O9" s="195"/>
      <c r="P9" s="195"/>
      <c r="Q9" s="181" t="s">
        <v>94</v>
      </c>
      <c r="R9" s="181" t="s">
        <v>123</v>
      </c>
      <c r="S9" s="196" t="s">
        <v>124</v>
      </c>
      <c r="T9" s="196" t="s">
        <v>125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</row>
    <row r="10" spans="1:32" s="198" customFormat="1" ht="39.75" customHeight="1">
      <c r="A10" s="192">
        <v>2</v>
      </c>
      <c r="B10" s="166"/>
      <c r="C10" s="193"/>
      <c r="D10" s="166"/>
      <c r="E10" s="166"/>
      <c r="F10" s="192"/>
      <c r="G10" s="192"/>
      <c r="H10" s="217"/>
      <c r="I10" s="214">
        <f aca="true" t="shared" si="2" ref="I10:I58">H10</f>
        <v>0</v>
      </c>
      <c r="J10" s="194"/>
      <c r="K10" s="195" t="str">
        <f t="shared" si="0"/>
        <v> </v>
      </c>
      <c r="L10" s="195">
        <f t="shared" si="1"/>
      </c>
      <c r="M10" s="195"/>
      <c r="N10" s="195"/>
      <c r="O10" s="195"/>
      <c r="P10" s="195"/>
      <c r="Q10" s="181"/>
      <c r="R10" s="181"/>
      <c r="S10" s="196"/>
      <c r="T10" s="196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</row>
    <row r="11" spans="1:32" ht="39.75" customHeight="1">
      <c r="A11" s="192">
        <v>3</v>
      </c>
      <c r="B11" s="166"/>
      <c r="C11" s="193"/>
      <c r="D11" s="166"/>
      <c r="E11" s="166"/>
      <c r="F11" s="192"/>
      <c r="G11" s="192"/>
      <c r="H11" s="217"/>
      <c r="I11" s="214">
        <f t="shared" si="2"/>
        <v>0</v>
      </c>
      <c r="J11" s="194"/>
      <c r="K11" s="195" t="str">
        <f t="shared" si="0"/>
        <v> </v>
      </c>
      <c r="L11" s="195">
        <f t="shared" si="1"/>
      </c>
      <c r="M11" s="195"/>
      <c r="N11" s="195"/>
      <c r="O11" s="195"/>
      <c r="P11" s="195"/>
      <c r="Q11" s="181"/>
      <c r="R11" s="181"/>
      <c r="S11" s="196"/>
      <c r="T11" s="196"/>
      <c r="X11" s="157"/>
      <c r="Y11" s="157"/>
      <c r="Z11" s="157"/>
      <c r="AA11" s="157"/>
      <c r="AB11" s="157"/>
      <c r="AC11" s="157"/>
      <c r="AD11" s="157"/>
      <c r="AE11" s="157"/>
      <c r="AF11" s="157"/>
    </row>
    <row r="12" spans="1:32" ht="39.75" customHeight="1">
      <c r="A12" s="192">
        <v>4</v>
      </c>
      <c r="B12" s="166"/>
      <c r="C12" s="193"/>
      <c r="D12" s="166"/>
      <c r="E12" s="166"/>
      <c r="F12" s="192"/>
      <c r="G12" s="192"/>
      <c r="H12" s="217"/>
      <c r="I12" s="214">
        <f t="shared" si="2"/>
        <v>0</v>
      </c>
      <c r="J12" s="194"/>
      <c r="K12" s="195" t="str">
        <f t="shared" si="0"/>
        <v> </v>
      </c>
      <c r="L12" s="195">
        <f t="shared" si="1"/>
      </c>
      <c r="M12" s="195"/>
      <c r="N12" s="195"/>
      <c r="O12" s="195"/>
      <c r="P12" s="195"/>
      <c r="Q12" s="181"/>
      <c r="R12" s="181"/>
      <c r="S12" s="196"/>
      <c r="T12" s="196"/>
      <c r="X12" s="157"/>
      <c r="Y12" s="157"/>
      <c r="Z12" s="157"/>
      <c r="AA12" s="157"/>
      <c r="AB12" s="157"/>
      <c r="AC12" s="157"/>
      <c r="AD12" s="157"/>
      <c r="AE12" s="157"/>
      <c r="AF12" s="157"/>
    </row>
    <row r="13" spans="1:32" ht="39.75" customHeight="1">
      <c r="A13" s="192">
        <v>5</v>
      </c>
      <c r="B13" s="166"/>
      <c r="C13" s="193"/>
      <c r="D13" s="166"/>
      <c r="E13" s="166"/>
      <c r="F13" s="192"/>
      <c r="G13" s="192"/>
      <c r="I13" s="214">
        <f t="shared" si="2"/>
        <v>0</v>
      </c>
      <c r="J13" s="194"/>
      <c r="K13" s="195" t="str">
        <f t="shared" si="0"/>
        <v> </v>
      </c>
      <c r="L13" s="195">
        <f t="shared" si="1"/>
      </c>
      <c r="M13" s="195"/>
      <c r="N13" s="195"/>
      <c r="O13" s="195"/>
      <c r="P13" s="195"/>
      <c r="Q13" s="181"/>
      <c r="R13" s="181"/>
      <c r="S13" s="196"/>
      <c r="T13" s="196"/>
      <c r="X13" s="157"/>
      <c r="Y13" s="157"/>
      <c r="Z13" s="157"/>
      <c r="AA13" s="157"/>
      <c r="AB13" s="157"/>
      <c r="AC13" s="157"/>
      <c r="AD13" s="157"/>
      <c r="AE13" s="157"/>
      <c r="AF13" s="157"/>
    </row>
    <row r="14" spans="1:32" ht="39.75" customHeight="1">
      <c r="A14" s="192">
        <v>6</v>
      </c>
      <c r="B14" s="166"/>
      <c r="C14" s="193"/>
      <c r="D14" s="166"/>
      <c r="E14" s="166"/>
      <c r="F14" s="192"/>
      <c r="G14" s="192"/>
      <c r="H14" s="214"/>
      <c r="I14" s="214">
        <f t="shared" si="2"/>
        <v>0</v>
      </c>
      <c r="J14" s="194"/>
      <c r="K14" s="195" t="str">
        <f t="shared" si="0"/>
        <v> </v>
      </c>
      <c r="L14" s="195">
        <f t="shared" si="1"/>
      </c>
      <c r="M14" s="195"/>
      <c r="N14" s="195"/>
      <c r="O14" s="195"/>
      <c r="P14" s="195"/>
      <c r="Q14" s="181"/>
      <c r="R14" s="181"/>
      <c r="S14" s="196"/>
      <c r="T14" s="196"/>
      <c r="X14" s="157"/>
      <c r="Y14" s="157"/>
      <c r="Z14" s="157"/>
      <c r="AA14" s="157"/>
      <c r="AB14" s="157"/>
      <c r="AC14" s="157"/>
      <c r="AD14" s="157"/>
      <c r="AE14" s="157"/>
      <c r="AF14" s="157"/>
    </row>
    <row r="15" spans="1:32" ht="39.75" customHeight="1">
      <c r="A15" s="192">
        <v>7</v>
      </c>
      <c r="B15" s="166"/>
      <c r="C15" s="193"/>
      <c r="D15" s="166"/>
      <c r="E15" s="166"/>
      <c r="F15" s="192"/>
      <c r="G15" s="192"/>
      <c r="H15" s="214"/>
      <c r="I15" s="214">
        <f t="shared" si="2"/>
        <v>0</v>
      </c>
      <c r="J15" s="194"/>
      <c r="K15" s="195" t="str">
        <f t="shared" si="0"/>
        <v> </v>
      </c>
      <c r="L15" s="195">
        <f t="shared" si="1"/>
      </c>
      <c r="M15" s="195"/>
      <c r="N15" s="195"/>
      <c r="O15" s="195"/>
      <c r="P15" s="195"/>
      <c r="Q15" s="181"/>
      <c r="R15" s="181"/>
      <c r="S15" s="196"/>
      <c r="T15" s="196"/>
      <c r="X15" s="157"/>
      <c r="Y15" s="157"/>
      <c r="Z15" s="157"/>
      <c r="AA15" s="157"/>
      <c r="AB15" s="157"/>
      <c r="AC15" s="157"/>
      <c r="AD15" s="157"/>
      <c r="AE15" s="157"/>
      <c r="AF15" s="157"/>
    </row>
    <row r="16" spans="1:32" ht="39.75" customHeight="1">
      <c r="A16" s="192">
        <v>8</v>
      </c>
      <c r="B16" s="166"/>
      <c r="C16" s="193"/>
      <c r="D16" s="166"/>
      <c r="E16" s="166"/>
      <c r="F16" s="192"/>
      <c r="G16" s="192"/>
      <c r="H16" s="214"/>
      <c r="I16" s="214">
        <f t="shared" si="2"/>
        <v>0</v>
      </c>
      <c r="J16" s="194"/>
      <c r="K16" s="195" t="str">
        <f t="shared" si="0"/>
        <v> </v>
      </c>
      <c r="L16" s="195">
        <f t="shared" si="1"/>
      </c>
      <c r="M16" s="195"/>
      <c r="N16" s="195"/>
      <c r="O16" s="195"/>
      <c r="P16" s="195"/>
      <c r="Q16" s="181"/>
      <c r="R16" s="181"/>
      <c r="S16" s="196"/>
      <c r="T16" s="196"/>
      <c r="X16" s="157"/>
      <c r="Y16" s="157"/>
      <c r="Z16" s="157"/>
      <c r="AA16" s="157"/>
      <c r="AB16" s="157"/>
      <c r="AC16" s="157"/>
      <c r="AD16" s="157"/>
      <c r="AE16" s="157"/>
      <c r="AF16" s="157"/>
    </row>
    <row r="17" spans="1:32" ht="39.75" customHeight="1">
      <c r="A17" s="192">
        <v>9</v>
      </c>
      <c r="B17" s="166"/>
      <c r="C17" s="193"/>
      <c r="D17" s="166"/>
      <c r="E17" s="166"/>
      <c r="F17" s="192"/>
      <c r="G17" s="192"/>
      <c r="H17" s="214"/>
      <c r="I17" s="214">
        <f t="shared" si="2"/>
        <v>0</v>
      </c>
      <c r="J17" s="194"/>
      <c r="K17" s="195" t="str">
        <f t="shared" si="0"/>
        <v> </v>
      </c>
      <c r="L17" s="195">
        <f t="shared" si="1"/>
      </c>
      <c r="M17" s="195"/>
      <c r="N17" s="195"/>
      <c r="O17" s="195"/>
      <c r="P17" s="195"/>
      <c r="Q17" s="181"/>
      <c r="R17" s="181"/>
      <c r="S17" s="196"/>
      <c r="T17" s="196"/>
      <c r="X17" s="157"/>
      <c r="Y17" s="157"/>
      <c r="Z17" s="157"/>
      <c r="AA17" s="157"/>
      <c r="AB17" s="157"/>
      <c r="AC17" s="157"/>
      <c r="AD17" s="157"/>
      <c r="AE17" s="157"/>
      <c r="AF17" s="157"/>
    </row>
    <row r="18" spans="1:32" ht="39.75" customHeight="1">
      <c r="A18" s="192">
        <v>10</v>
      </c>
      <c r="B18" s="166"/>
      <c r="C18" s="193"/>
      <c r="D18" s="166"/>
      <c r="E18" s="166"/>
      <c r="F18" s="192"/>
      <c r="G18" s="192"/>
      <c r="H18" s="214"/>
      <c r="I18" s="214">
        <f t="shared" si="2"/>
        <v>0</v>
      </c>
      <c r="J18" s="194"/>
      <c r="K18" s="195" t="str">
        <f t="shared" si="0"/>
        <v> </v>
      </c>
      <c r="L18" s="195">
        <f t="shared" si="1"/>
      </c>
      <c r="M18" s="195"/>
      <c r="N18" s="195"/>
      <c r="O18" s="195"/>
      <c r="P18" s="195"/>
      <c r="Q18" s="181"/>
      <c r="R18" s="181"/>
      <c r="S18" s="196"/>
      <c r="T18" s="196"/>
      <c r="X18" s="157"/>
      <c r="Y18" s="157"/>
      <c r="Z18" s="157"/>
      <c r="AA18" s="157"/>
      <c r="AB18" s="157"/>
      <c r="AC18" s="157"/>
      <c r="AD18" s="157"/>
      <c r="AE18" s="157"/>
      <c r="AF18" s="157"/>
    </row>
    <row r="19" spans="1:32" ht="39.75" customHeight="1">
      <c r="A19" s="192">
        <v>11</v>
      </c>
      <c r="B19" s="166"/>
      <c r="C19" s="193"/>
      <c r="D19" s="166"/>
      <c r="E19" s="166"/>
      <c r="F19" s="192"/>
      <c r="G19" s="192"/>
      <c r="H19" s="214"/>
      <c r="I19" s="214">
        <f t="shared" si="2"/>
        <v>0</v>
      </c>
      <c r="J19" s="194"/>
      <c r="K19" s="195" t="str">
        <f t="shared" si="0"/>
        <v> </v>
      </c>
      <c r="L19" s="195">
        <f t="shared" si="1"/>
      </c>
      <c r="M19" s="195"/>
      <c r="N19" s="195"/>
      <c r="O19" s="195"/>
      <c r="P19" s="195"/>
      <c r="Q19" s="181"/>
      <c r="R19" s="181"/>
      <c r="S19" s="196"/>
      <c r="T19" s="196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 ht="39.75" customHeight="1">
      <c r="A20" s="192">
        <v>12</v>
      </c>
      <c r="B20" s="166"/>
      <c r="C20" s="193"/>
      <c r="D20" s="166"/>
      <c r="E20" s="166"/>
      <c r="F20" s="192"/>
      <c r="G20" s="192"/>
      <c r="H20" s="214"/>
      <c r="I20" s="214">
        <f t="shared" si="2"/>
        <v>0</v>
      </c>
      <c r="J20" s="194"/>
      <c r="K20" s="195" t="str">
        <f t="shared" si="0"/>
        <v> </v>
      </c>
      <c r="L20" s="195">
        <f t="shared" si="1"/>
      </c>
      <c r="M20" s="195"/>
      <c r="N20" s="195"/>
      <c r="O20" s="195"/>
      <c r="P20" s="195"/>
      <c r="Q20" s="181"/>
      <c r="R20" s="181"/>
      <c r="S20" s="196"/>
      <c r="T20" s="196"/>
      <c r="X20" s="157"/>
      <c r="Y20" s="157"/>
      <c r="Z20" s="157"/>
      <c r="AA20" s="157"/>
      <c r="AB20" s="157"/>
      <c r="AC20" s="157"/>
      <c r="AD20" s="157"/>
      <c r="AE20" s="157"/>
      <c r="AF20" s="157"/>
    </row>
    <row r="21" spans="1:32" ht="39.75" customHeight="1">
      <c r="A21" s="192">
        <v>13</v>
      </c>
      <c r="B21" s="166"/>
      <c r="C21" s="193"/>
      <c r="D21" s="166"/>
      <c r="E21" s="166"/>
      <c r="F21" s="192"/>
      <c r="G21" s="192"/>
      <c r="H21" s="214"/>
      <c r="I21" s="214">
        <f t="shared" si="2"/>
        <v>0</v>
      </c>
      <c r="J21" s="194"/>
      <c r="K21" s="195" t="str">
        <f t="shared" si="0"/>
        <v> </v>
      </c>
      <c r="L21" s="195">
        <f t="shared" si="1"/>
      </c>
      <c r="M21" s="195"/>
      <c r="N21" s="195"/>
      <c r="O21" s="195"/>
      <c r="P21" s="195"/>
      <c r="Q21" s="181"/>
      <c r="R21" s="181"/>
      <c r="S21" s="196"/>
      <c r="T21" s="196"/>
      <c r="X21" s="157"/>
      <c r="Y21" s="157"/>
      <c r="Z21" s="157"/>
      <c r="AA21" s="157"/>
      <c r="AB21" s="157"/>
      <c r="AC21" s="157"/>
      <c r="AD21" s="157"/>
      <c r="AE21" s="157"/>
      <c r="AF21" s="157"/>
    </row>
    <row r="22" spans="1:32" ht="39.75" customHeight="1">
      <c r="A22" s="192">
        <v>14</v>
      </c>
      <c r="B22" s="166"/>
      <c r="C22" s="193"/>
      <c r="D22" s="166"/>
      <c r="E22" s="166"/>
      <c r="F22" s="192"/>
      <c r="G22" s="192"/>
      <c r="H22" s="214"/>
      <c r="I22" s="214">
        <f t="shared" si="2"/>
        <v>0</v>
      </c>
      <c r="J22" s="194"/>
      <c r="K22" s="195" t="str">
        <f t="shared" si="0"/>
        <v> </v>
      </c>
      <c r="L22" s="195">
        <f t="shared" si="1"/>
      </c>
      <c r="M22" s="195"/>
      <c r="N22" s="195"/>
      <c r="O22" s="195"/>
      <c r="P22" s="195"/>
      <c r="Q22" s="181"/>
      <c r="R22" s="181"/>
      <c r="S22" s="196"/>
      <c r="T22" s="196"/>
      <c r="X22" s="157"/>
      <c r="Y22" s="157"/>
      <c r="Z22" s="157"/>
      <c r="AA22" s="157"/>
      <c r="AB22" s="157"/>
      <c r="AC22" s="157"/>
      <c r="AD22" s="157"/>
      <c r="AE22" s="157"/>
      <c r="AF22" s="157"/>
    </row>
    <row r="23" spans="1:32" ht="39.75" customHeight="1">
      <c r="A23" s="192">
        <v>15</v>
      </c>
      <c r="B23" s="166"/>
      <c r="C23" s="193"/>
      <c r="D23" s="166"/>
      <c r="E23" s="166"/>
      <c r="F23" s="192"/>
      <c r="G23" s="192"/>
      <c r="H23" s="214"/>
      <c r="I23" s="214">
        <f t="shared" si="2"/>
        <v>0</v>
      </c>
      <c r="J23" s="194"/>
      <c r="K23" s="195" t="str">
        <f t="shared" si="0"/>
        <v> </v>
      </c>
      <c r="L23" s="195">
        <f t="shared" si="1"/>
      </c>
      <c r="M23" s="195"/>
      <c r="N23" s="195"/>
      <c r="O23" s="195"/>
      <c r="P23" s="195"/>
      <c r="Q23" s="181"/>
      <c r="R23" s="181"/>
      <c r="S23" s="196"/>
      <c r="T23" s="196"/>
      <c r="X23" s="157"/>
      <c r="Y23" s="157"/>
      <c r="Z23" s="157"/>
      <c r="AA23" s="157"/>
      <c r="AB23" s="157"/>
      <c r="AC23" s="157"/>
      <c r="AD23" s="157"/>
      <c r="AE23" s="157"/>
      <c r="AF23" s="157"/>
    </row>
    <row r="24" spans="1:32" ht="39.75" customHeight="1">
      <c r="A24" s="192">
        <v>16</v>
      </c>
      <c r="B24" s="166"/>
      <c r="C24" s="193"/>
      <c r="D24" s="166"/>
      <c r="E24" s="166"/>
      <c r="F24" s="192"/>
      <c r="G24" s="192"/>
      <c r="H24" s="214"/>
      <c r="I24" s="214">
        <f t="shared" si="2"/>
        <v>0</v>
      </c>
      <c r="J24" s="194"/>
      <c r="K24" s="195" t="str">
        <f t="shared" si="0"/>
        <v> </v>
      </c>
      <c r="L24" s="195">
        <f t="shared" si="1"/>
      </c>
      <c r="M24" s="195"/>
      <c r="N24" s="195"/>
      <c r="O24" s="195"/>
      <c r="P24" s="195"/>
      <c r="Q24" s="181"/>
      <c r="R24" s="181"/>
      <c r="S24" s="196"/>
      <c r="T24" s="196"/>
      <c r="X24" s="157"/>
      <c r="Y24" s="157"/>
      <c r="Z24" s="157"/>
      <c r="AA24" s="157"/>
      <c r="AB24" s="157"/>
      <c r="AC24" s="157"/>
      <c r="AD24" s="157"/>
      <c r="AE24" s="157"/>
      <c r="AF24" s="157"/>
    </row>
    <row r="25" spans="1:32" ht="39.75" customHeight="1">
      <c r="A25" s="192">
        <v>17</v>
      </c>
      <c r="B25" s="166"/>
      <c r="C25" s="193"/>
      <c r="D25" s="166"/>
      <c r="E25" s="166"/>
      <c r="F25" s="192"/>
      <c r="G25" s="192"/>
      <c r="H25" s="214"/>
      <c r="I25" s="214">
        <f t="shared" si="2"/>
        <v>0</v>
      </c>
      <c r="J25" s="194"/>
      <c r="K25" s="195" t="str">
        <f t="shared" si="0"/>
        <v> </v>
      </c>
      <c r="L25" s="195">
        <f t="shared" si="1"/>
      </c>
      <c r="M25" s="195"/>
      <c r="N25" s="195"/>
      <c r="O25" s="195"/>
      <c r="P25" s="195"/>
      <c r="Q25" s="181"/>
      <c r="R25" s="181"/>
      <c r="S25" s="196"/>
      <c r="T25" s="196"/>
      <c r="X25" s="157"/>
      <c r="Y25" s="157"/>
      <c r="Z25" s="157"/>
      <c r="AA25" s="157"/>
      <c r="AB25" s="157"/>
      <c r="AC25" s="157"/>
      <c r="AD25" s="157"/>
      <c r="AE25" s="157"/>
      <c r="AF25" s="157"/>
    </row>
    <row r="26" spans="1:32" ht="39.75" customHeight="1">
      <c r="A26" s="192">
        <v>18</v>
      </c>
      <c r="B26" s="166"/>
      <c r="C26" s="193"/>
      <c r="D26" s="166"/>
      <c r="E26" s="166"/>
      <c r="F26" s="192"/>
      <c r="G26" s="192"/>
      <c r="H26" s="214"/>
      <c r="I26" s="214">
        <f t="shared" si="2"/>
        <v>0</v>
      </c>
      <c r="J26" s="194"/>
      <c r="K26" s="195" t="str">
        <f t="shared" si="0"/>
        <v> </v>
      </c>
      <c r="L26" s="195">
        <f t="shared" si="1"/>
      </c>
      <c r="M26" s="195"/>
      <c r="N26" s="195"/>
      <c r="O26" s="195"/>
      <c r="P26" s="195"/>
      <c r="Q26" s="181"/>
      <c r="R26" s="181"/>
      <c r="S26" s="196"/>
      <c r="T26" s="196"/>
      <c r="X26" s="157"/>
      <c r="Y26" s="157"/>
      <c r="Z26" s="157"/>
      <c r="AA26" s="157"/>
      <c r="AB26" s="157"/>
      <c r="AC26" s="157"/>
      <c r="AD26" s="157"/>
      <c r="AE26" s="157"/>
      <c r="AF26" s="157"/>
    </row>
    <row r="27" spans="1:32" ht="39.75" customHeight="1">
      <c r="A27" s="192">
        <v>19</v>
      </c>
      <c r="B27" s="166"/>
      <c r="C27" s="193"/>
      <c r="D27" s="166"/>
      <c r="E27" s="166"/>
      <c r="F27" s="192"/>
      <c r="G27" s="192"/>
      <c r="H27" s="214"/>
      <c r="I27" s="214">
        <f t="shared" si="2"/>
        <v>0</v>
      </c>
      <c r="J27" s="194"/>
      <c r="K27" s="195" t="str">
        <f t="shared" si="0"/>
        <v> </v>
      </c>
      <c r="L27" s="195">
        <f t="shared" si="1"/>
      </c>
      <c r="M27" s="195"/>
      <c r="N27" s="195"/>
      <c r="O27" s="195"/>
      <c r="P27" s="195"/>
      <c r="Q27" s="181"/>
      <c r="R27" s="181"/>
      <c r="S27" s="196"/>
      <c r="T27" s="196"/>
      <c r="X27" s="157"/>
      <c r="Y27" s="157"/>
      <c r="Z27" s="157"/>
      <c r="AA27" s="157"/>
      <c r="AB27" s="157"/>
      <c r="AC27" s="157"/>
      <c r="AD27" s="157"/>
      <c r="AE27" s="157"/>
      <c r="AF27" s="157"/>
    </row>
    <row r="28" spans="1:32" s="191" customFormat="1" ht="39.75" customHeight="1">
      <c r="A28" s="192">
        <v>20</v>
      </c>
      <c r="B28" s="166"/>
      <c r="C28" s="193"/>
      <c r="D28" s="166"/>
      <c r="E28" s="166"/>
      <c r="F28" s="192"/>
      <c r="G28" s="192"/>
      <c r="H28" s="214"/>
      <c r="I28" s="214">
        <f t="shared" si="2"/>
        <v>0</v>
      </c>
      <c r="J28" s="194"/>
      <c r="K28" s="195" t="str">
        <f t="shared" si="0"/>
        <v> </v>
      </c>
      <c r="L28" s="195">
        <f t="shared" si="1"/>
      </c>
      <c r="M28" s="195"/>
      <c r="N28" s="195"/>
      <c r="O28" s="195"/>
      <c r="P28" s="195"/>
      <c r="Q28" s="181"/>
      <c r="R28" s="181"/>
      <c r="S28" s="196"/>
      <c r="T28" s="196"/>
      <c r="U28" s="164"/>
      <c r="V28" s="164"/>
      <c r="W28" s="164"/>
      <c r="X28" s="157"/>
      <c r="Y28" s="157"/>
      <c r="Z28" s="157"/>
      <c r="AA28" s="157"/>
      <c r="AB28" s="157"/>
      <c r="AC28" s="157"/>
      <c r="AD28" s="157"/>
      <c r="AE28" s="157"/>
      <c r="AF28" s="157"/>
    </row>
    <row r="29" spans="1:32" ht="39.75" customHeight="1">
      <c r="A29" s="192">
        <v>21</v>
      </c>
      <c r="B29" s="166"/>
      <c r="C29" s="193"/>
      <c r="D29" s="166"/>
      <c r="E29" s="166"/>
      <c r="F29" s="192"/>
      <c r="G29" s="192"/>
      <c r="H29" s="214"/>
      <c r="I29" s="214">
        <f t="shared" si="2"/>
        <v>0</v>
      </c>
      <c r="J29" s="194"/>
      <c r="K29" s="195" t="str">
        <f t="shared" si="0"/>
        <v> </v>
      </c>
      <c r="L29" s="195">
        <f t="shared" si="1"/>
      </c>
      <c r="M29" s="195"/>
      <c r="N29" s="195"/>
      <c r="O29" s="195"/>
      <c r="P29" s="195"/>
      <c r="Q29" s="181"/>
      <c r="R29" s="181"/>
      <c r="S29" s="196"/>
      <c r="T29" s="196"/>
      <c r="X29" s="157"/>
      <c r="Y29" s="157"/>
      <c r="Z29" s="157"/>
      <c r="AA29" s="157"/>
      <c r="AB29" s="157"/>
      <c r="AC29" s="157"/>
      <c r="AD29" s="157"/>
      <c r="AE29" s="157"/>
      <c r="AF29" s="157"/>
    </row>
    <row r="30" spans="1:32" ht="39.75" customHeight="1">
      <c r="A30" s="192">
        <v>22</v>
      </c>
      <c r="B30" s="166"/>
      <c r="C30" s="193"/>
      <c r="D30" s="166"/>
      <c r="E30" s="166"/>
      <c r="F30" s="192"/>
      <c r="G30" s="192"/>
      <c r="H30" s="214"/>
      <c r="I30" s="214">
        <f t="shared" si="2"/>
        <v>0</v>
      </c>
      <c r="J30" s="194"/>
      <c r="K30" s="195" t="str">
        <f t="shared" si="0"/>
        <v> </v>
      </c>
      <c r="L30" s="195">
        <f t="shared" si="1"/>
      </c>
      <c r="M30" s="195"/>
      <c r="N30" s="195"/>
      <c r="O30" s="195"/>
      <c r="P30" s="195"/>
      <c r="Q30" s="181"/>
      <c r="R30" s="181"/>
      <c r="S30" s="196"/>
      <c r="T30" s="196"/>
      <c r="X30" s="157"/>
      <c r="Y30" s="157"/>
      <c r="Z30" s="157"/>
      <c r="AA30" s="157"/>
      <c r="AB30" s="157"/>
      <c r="AC30" s="157"/>
      <c r="AD30" s="157"/>
      <c r="AE30" s="157"/>
      <c r="AF30" s="157"/>
    </row>
    <row r="31" spans="1:32" ht="39.75" customHeight="1">
      <c r="A31" s="192">
        <v>23</v>
      </c>
      <c r="B31" s="166"/>
      <c r="C31" s="193"/>
      <c r="D31" s="166"/>
      <c r="E31" s="166"/>
      <c r="F31" s="192"/>
      <c r="G31" s="192"/>
      <c r="H31" s="214"/>
      <c r="I31" s="214">
        <f t="shared" si="2"/>
        <v>0</v>
      </c>
      <c r="J31" s="194"/>
      <c r="K31" s="195" t="str">
        <f t="shared" si="0"/>
        <v> </v>
      </c>
      <c r="L31" s="195">
        <f t="shared" si="1"/>
      </c>
      <c r="M31" s="195"/>
      <c r="N31" s="195"/>
      <c r="O31" s="195"/>
      <c r="P31" s="195"/>
      <c r="Q31" s="181"/>
      <c r="R31" s="181"/>
      <c r="S31" s="196"/>
      <c r="T31" s="196"/>
      <c r="U31" s="157"/>
      <c r="X31" s="157"/>
      <c r="Y31" s="157"/>
      <c r="Z31" s="157"/>
      <c r="AA31" s="157"/>
      <c r="AB31" s="157"/>
      <c r="AC31" s="157"/>
      <c r="AD31" s="157"/>
      <c r="AE31" s="157"/>
      <c r="AF31" s="157"/>
    </row>
    <row r="32" spans="1:32" ht="39.75" customHeight="1">
      <c r="A32" s="192">
        <v>24</v>
      </c>
      <c r="B32" s="166"/>
      <c r="C32" s="193"/>
      <c r="D32" s="166"/>
      <c r="E32" s="166"/>
      <c r="F32" s="192"/>
      <c r="G32" s="192"/>
      <c r="H32" s="214"/>
      <c r="I32" s="214">
        <f t="shared" si="2"/>
        <v>0</v>
      </c>
      <c r="J32" s="194"/>
      <c r="K32" s="195" t="str">
        <f t="shared" si="0"/>
        <v> </v>
      </c>
      <c r="L32" s="195">
        <f t="shared" si="1"/>
      </c>
      <c r="M32" s="195"/>
      <c r="N32" s="195"/>
      <c r="O32" s="195"/>
      <c r="P32" s="195"/>
      <c r="Q32" s="181"/>
      <c r="R32" s="181"/>
      <c r="S32" s="196"/>
      <c r="T32" s="196"/>
      <c r="U32" s="157"/>
      <c r="X32" s="157"/>
      <c r="Y32" s="157"/>
      <c r="Z32" s="157"/>
      <c r="AA32" s="157"/>
      <c r="AB32" s="157"/>
      <c r="AC32" s="157"/>
      <c r="AD32" s="157"/>
      <c r="AE32" s="157"/>
      <c r="AF32" s="157"/>
    </row>
    <row r="33" spans="1:32" ht="39.75" customHeight="1">
      <c r="A33" s="192">
        <v>25</v>
      </c>
      <c r="B33" s="166"/>
      <c r="C33" s="193"/>
      <c r="D33" s="166"/>
      <c r="E33" s="166"/>
      <c r="F33" s="192"/>
      <c r="G33" s="192"/>
      <c r="H33" s="214"/>
      <c r="I33" s="214">
        <f t="shared" si="2"/>
        <v>0</v>
      </c>
      <c r="J33" s="194"/>
      <c r="K33" s="195" t="str">
        <f t="shared" si="0"/>
        <v> </v>
      </c>
      <c r="L33" s="195">
        <f t="shared" si="1"/>
      </c>
      <c r="M33" s="195"/>
      <c r="N33" s="195"/>
      <c r="O33" s="195"/>
      <c r="P33" s="195"/>
      <c r="Q33" s="181"/>
      <c r="R33" s="181"/>
      <c r="S33" s="196"/>
      <c r="T33" s="196"/>
      <c r="U33" s="157"/>
      <c r="X33" s="157"/>
      <c r="Y33" s="157"/>
      <c r="Z33" s="157"/>
      <c r="AA33" s="157"/>
      <c r="AB33" s="157"/>
      <c r="AC33" s="157"/>
      <c r="AD33" s="157"/>
      <c r="AE33" s="157"/>
      <c r="AF33" s="157"/>
    </row>
    <row r="34" spans="1:32" ht="39.75" customHeight="1">
      <c r="A34" s="192">
        <v>26</v>
      </c>
      <c r="B34" s="166"/>
      <c r="C34" s="193"/>
      <c r="D34" s="166"/>
      <c r="E34" s="166"/>
      <c r="F34" s="192"/>
      <c r="G34" s="192"/>
      <c r="H34" s="214"/>
      <c r="I34" s="214">
        <f t="shared" si="2"/>
        <v>0</v>
      </c>
      <c r="J34" s="194"/>
      <c r="K34" s="195" t="str">
        <f t="shared" si="0"/>
        <v> </v>
      </c>
      <c r="L34" s="195">
        <f t="shared" si="1"/>
      </c>
      <c r="M34" s="195"/>
      <c r="N34" s="195"/>
      <c r="O34" s="195"/>
      <c r="P34" s="195"/>
      <c r="Q34" s="181"/>
      <c r="R34" s="181"/>
      <c r="S34" s="196"/>
      <c r="T34" s="196"/>
      <c r="U34" s="157"/>
      <c r="X34" s="157"/>
      <c r="Y34" s="157"/>
      <c r="Z34" s="157"/>
      <c r="AA34" s="157"/>
      <c r="AB34" s="157"/>
      <c r="AC34" s="157"/>
      <c r="AD34" s="157"/>
      <c r="AE34" s="157"/>
      <c r="AF34" s="157"/>
    </row>
    <row r="35" spans="1:32" ht="39.75" customHeight="1">
      <c r="A35" s="192">
        <v>27</v>
      </c>
      <c r="B35" s="166"/>
      <c r="C35" s="193"/>
      <c r="D35" s="166"/>
      <c r="E35" s="166"/>
      <c r="F35" s="192"/>
      <c r="G35" s="192"/>
      <c r="H35" s="214"/>
      <c r="I35" s="214">
        <f t="shared" si="2"/>
        <v>0</v>
      </c>
      <c r="J35" s="194"/>
      <c r="K35" s="195" t="str">
        <f t="shared" si="0"/>
        <v> </v>
      </c>
      <c r="L35" s="195">
        <f t="shared" si="1"/>
      </c>
      <c r="M35" s="195"/>
      <c r="N35" s="195"/>
      <c r="O35" s="195"/>
      <c r="P35" s="195"/>
      <c r="Q35" s="181"/>
      <c r="R35" s="181"/>
      <c r="S35" s="196"/>
      <c r="T35" s="196"/>
      <c r="U35" s="157"/>
      <c r="X35" s="157"/>
      <c r="Y35" s="157"/>
      <c r="Z35" s="157"/>
      <c r="AA35" s="157"/>
      <c r="AB35" s="157"/>
      <c r="AC35" s="157"/>
      <c r="AD35" s="157"/>
      <c r="AE35" s="157"/>
      <c r="AF35" s="157"/>
    </row>
    <row r="36" spans="1:32" ht="39.75" customHeight="1">
      <c r="A36" s="192">
        <v>28</v>
      </c>
      <c r="B36" s="166"/>
      <c r="C36" s="193"/>
      <c r="D36" s="166"/>
      <c r="E36" s="166"/>
      <c r="F36" s="192"/>
      <c r="G36" s="192"/>
      <c r="H36" s="214"/>
      <c r="I36" s="214">
        <f t="shared" si="2"/>
        <v>0</v>
      </c>
      <c r="J36" s="194"/>
      <c r="K36" s="195" t="str">
        <f t="shared" si="0"/>
        <v> </v>
      </c>
      <c r="L36" s="195">
        <f t="shared" si="1"/>
      </c>
      <c r="M36" s="195"/>
      <c r="N36" s="195"/>
      <c r="O36" s="195"/>
      <c r="P36" s="195"/>
      <c r="Q36" s="181"/>
      <c r="R36" s="181"/>
      <c r="S36" s="196"/>
      <c r="T36" s="196"/>
      <c r="U36" s="157"/>
      <c r="X36" s="157"/>
      <c r="Y36" s="157"/>
      <c r="Z36" s="157"/>
      <c r="AA36" s="157"/>
      <c r="AB36" s="157"/>
      <c r="AC36" s="157"/>
      <c r="AD36" s="157"/>
      <c r="AE36" s="157"/>
      <c r="AF36" s="157"/>
    </row>
    <row r="37" spans="1:32" ht="39.75" customHeight="1">
      <c r="A37" s="192">
        <v>29</v>
      </c>
      <c r="B37" s="166"/>
      <c r="C37" s="193"/>
      <c r="D37" s="166"/>
      <c r="E37" s="166"/>
      <c r="F37" s="192"/>
      <c r="G37" s="192"/>
      <c r="H37" s="214"/>
      <c r="I37" s="214">
        <f t="shared" si="2"/>
        <v>0</v>
      </c>
      <c r="J37" s="194"/>
      <c r="K37" s="195" t="str">
        <f t="shared" si="0"/>
        <v> </v>
      </c>
      <c r="L37" s="195">
        <f t="shared" si="1"/>
      </c>
      <c r="M37" s="195"/>
      <c r="N37" s="195"/>
      <c r="O37" s="195"/>
      <c r="P37" s="195"/>
      <c r="Q37" s="181"/>
      <c r="R37" s="181"/>
      <c r="S37" s="196"/>
      <c r="T37" s="196"/>
      <c r="U37" s="157"/>
      <c r="X37" s="157"/>
      <c r="Y37" s="157"/>
      <c r="Z37" s="157"/>
      <c r="AA37" s="157"/>
      <c r="AB37" s="157"/>
      <c r="AC37" s="157"/>
      <c r="AD37" s="157"/>
      <c r="AE37" s="157"/>
      <c r="AF37" s="157"/>
    </row>
    <row r="38" spans="1:32" ht="39.75" customHeight="1">
      <c r="A38" s="192">
        <v>30</v>
      </c>
      <c r="B38" s="166"/>
      <c r="C38" s="193"/>
      <c r="D38" s="166"/>
      <c r="E38" s="166"/>
      <c r="F38" s="192"/>
      <c r="G38" s="192"/>
      <c r="H38" s="214"/>
      <c r="I38" s="214">
        <f t="shared" si="2"/>
        <v>0</v>
      </c>
      <c r="J38" s="194"/>
      <c r="K38" s="195" t="str">
        <f t="shared" si="0"/>
        <v> </v>
      </c>
      <c r="L38" s="195">
        <f t="shared" si="1"/>
      </c>
      <c r="M38" s="195"/>
      <c r="N38" s="195"/>
      <c r="O38" s="195"/>
      <c r="P38" s="195"/>
      <c r="Q38" s="181"/>
      <c r="R38" s="181"/>
      <c r="S38" s="196"/>
      <c r="T38" s="196"/>
      <c r="U38" s="157"/>
      <c r="X38" s="157"/>
      <c r="Y38" s="157"/>
      <c r="Z38" s="157"/>
      <c r="AA38" s="157"/>
      <c r="AB38" s="157"/>
      <c r="AC38" s="157"/>
      <c r="AD38" s="157"/>
      <c r="AE38" s="157"/>
      <c r="AF38" s="157"/>
    </row>
    <row r="39" spans="1:32" ht="39.75" customHeight="1">
      <c r="A39" s="192">
        <v>31</v>
      </c>
      <c r="B39" s="166"/>
      <c r="C39" s="193"/>
      <c r="D39" s="166"/>
      <c r="E39" s="166"/>
      <c r="F39" s="192"/>
      <c r="G39" s="192"/>
      <c r="H39" s="214"/>
      <c r="I39" s="214">
        <f t="shared" si="2"/>
        <v>0</v>
      </c>
      <c r="J39" s="194"/>
      <c r="K39" s="195" t="str">
        <f t="shared" si="0"/>
        <v> </v>
      </c>
      <c r="L39" s="195">
        <f t="shared" si="1"/>
      </c>
      <c r="M39" s="195"/>
      <c r="N39" s="195"/>
      <c r="O39" s="195"/>
      <c r="P39" s="195"/>
      <c r="Q39" s="181"/>
      <c r="R39" s="181"/>
      <c r="S39" s="196"/>
      <c r="T39" s="196"/>
      <c r="U39" s="157"/>
      <c r="X39" s="157"/>
      <c r="Y39" s="157"/>
      <c r="Z39" s="157"/>
      <c r="AA39" s="157"/>
      <c r="AB39" s="157"/>
      <c r="AC39" s="157"/>
      <c r="AD39" s="157"/>
      <c r="AE39" s="157"/>
      <c r="AF39" s="157"/>
    </row>
    <row r="40" spans="1:32" ht="39.75" customHeight="1">
      <c r="A40" s="192">
        <v>32</v>
      </c>
      <c r="B40" s="166"/>
      <c r="C40" s="193"/>
      <c r="D40" s="166"/>
      <c r="E40" s="166"/>
      <c r="F40" s="192"/>
      <c r="G40" s="192"/>
      <c r="H40" s="214"/>
      <c r="I40" s="214">
        <f t="shared" si="2"/>
        <v>0</v>
      </c>
      <c r="J40" s="194"/>
      <c r="K40" s="195" t="str">
        <f t="shared" si="0"/>
        <v> </v>
      </c>
      <c r="L40" s="195">
        <f t="shared" si="1"/>
      </c>
      <c r="M40" s="195"/>
      <c r="N40" s="195"/>
      <c r="O40" s="195"/>
      <c r="P40" s="195"/>
      <c r="Q40" s="181"/>
      <c r="R40" s="181"/>
      <c r="S40" s="196"/>
      <c r="T40" s="196"/>
      <c r="U40" s="157"/>
      <c r="X40" s="157"/>
      <c r="Y40" s="157"/>
      <c r="Z40" s="157"/>
      <c r="AA40" s="157"/>
      <c r="AB40" s="157"/>
      <c r="AC40" s="157"/>
      <c r="AD40" s="157"/>
      <c r="AE40" s="157"/>
      <c r="AF40" s="157"/>
    </row>
    <row r="41" spans="1:32" ht="39.75" customHeight="1">
      <c r="A41" s="192">
        <v>33</v>
      </c>
      <c r="B41" s="166"/>
      <c r="C41" s="193"/>
      <c r="D41" s="166"/>
      <c r="E41" s="166"/>
      <c r="F41" s="192"/>
      <c r="G41" s="192"/>
      <c r="H41" s="214"/>
      <c r="I41" s="214">
        <f t="shared" si="2"/>
        <v>0</v>
      </c>
      <c r="J41" s="194"/>
      <c r="K41" s="195" t="str">
        <f t="shared" si="0"/>
        <v> </v>
      </c>
      <c r="L41" s="195">
        <f aca="true" t="shared" si="3" ref="L41:L58">IF(OR($E41="",$F41="",$G41="",$J41=""),"",IF($K41&lt;$M$5,$P$4,IF(AND($K41&gt;$O$4,$K41&lt;$M$6),$P$5,IF($K41&gt;$O$5,$P$6,""))))</f>
      </c>
      <c r="M41" s="195"/>
      <c r="N41" s="195"/>
      <c r="O41" s="195"/>
      <c r="P41" s="195"/>
      <c r="Q41" s="181"/>
      <c r="R41" s="181"/>
      <c r="S41" s="196"/>
      <c r="T41" s="196"/>
      <c r="U41" s="157"/>
      <c r="X41" s="157"/>
      <c r="Y41" s="157"/>
      <c r="Z41" s="157"/>
      <c r="AA41" s="157"/>
      <c r="AB41" s="157"/>
      <c r="AC41" s="157"/>
      <c r="AD41" s="157"/>
      <c r="AE41" s="157"/>
      <c r="AF41" s="157"/>
    </row>
    <row r="42" spans="1:32" ht="39.75" customHeight="1">
      <c r="A42" s="192">
        <v>34</v>
      </c>
      <c r="B42" s="166"/>
      <c r="C42" s="193"/>
      <c r="D42" s="166"/>
      <c r="E42" s="166"/>
      <c r="F42" s="192"/>
      <c r="G42" s="192"/>
      <c r="H42" s="214"/>
      <c r="I42" s="214">
        <f t="shared" si="2"/>
        <v>0</v>
      </c>
      <c r="J42" s="194"/>
      <c r="K42" s="195" t="str">
        <f t="shared" si="0"/>
        <v> </v>
      </c>
      <c r="L42" s="195">
        <f t="shared" si="3"/>
      </c>
      <c r="M42" s="195"/>
      <c r="N42" s="195"/>
      <c r="O42" s="195"/>
      <c r="P42" s="195"/>
      <c r="Q42" s="181"/>
      <c r="R42" s="181"/>
      <c r="S42" s="196"/>
      <c r="T42" s="196"/>
      <c r="U42" s="157"/>
      <c r="X42" s="157"/>
      <c r="Y42" s="157"/>
      <c r="Z42" s="157"/>
      <c r="AA42" s="157"/>
      <c r="AB42" s="157"/>
      <c r="AC42" s="157"/>
      <c r="AD42" s="157"/>
      <c r="AE42" s="157"/>
      <c r="AF42" s="157"/>
    </row>
    <row r="43" spans="1:32" ht="39.75" customHeight="1">
      <c r="A43" s="192">
        <v>35</v>
      </c>
      <c r="B43" s="166"/>
      <c r="C43" s="193"/>
      <c r="D43" s="166"/>
      <c r="E43" s="166"/>
      <c r="F43" s="192"/>
      <c r="G43" s="192"/>
      <c r="H43" s="214"/>
      <c r="I43" s="214">
        <f t="shared" si="2"/>
        <v>0</v>
      </c>
      <c r="J43" s="194"/>
      <c r="K43" s="195" t="str">
        <f t="shared" si="0"/>
        <v> </v>
      </c>
      <c r="L43" s="195">
        <f t="shared" si="3"/>
      </c>
      <c r="M43" s="195"/>
      <c r="N43" s="195"/>
      <c r="O43" s="195"/>
      <c r="P43" s="195"/>
      <c r="Q43" s="181"/>
      <c r="R43" s="181"/>
      <c r="S43" s="196"/>
      <c r="T43" s="196"/>
      <c r="U43" s="157"/>
      <c r="X43" s="157"/>
      <c r="Y43" s="157"/>
      <c r="Z43" s="157"/>
      <c r="AA43" s="157"/>
      <c r="AB43" s="157"/>
      <c r="AC43" s="157"/>
      <c r="AD43" s="157"/>
      <c r="AE43" s="157"/>
      <c r="AF43" s="157"/>
    </row>
    <row r="44" spans="1:32" ht="39.75" customHeight="1">
      <c r="A44" s="192">
        <v>36</v>
      </c>
      <c r="B44" s="166"/>
      <c r="C44" s="193"/>
      <c r="D44" s="166"/>
      <c r="E44" s="166"/>
      <c r="F44" s="192"/>
      <c r="G44" s="192"/>
      <c r="H44" s="214"/>
      <c r="I44" s="214">
        <f t="shared" si="2"/>
        <v>0</v>
      </c>
      <c r="J44" s="194"/>
      <c r="K44" s="195" t="str">
        <f t="shared" si="0"/>
        <v> </v>
      </c>
      <c r="L44" s="195">
        <f t="shared" si="3"/>
      </c>
      <c r="M44" s="195"/>
      <c r="N44" s="195"/>
      <c r="O44" s="195"/>
      <c r="P44" s="195"/>
      <c r="Q44" s="181"/>
      <c r="R44" s="181"/>
      <c r="S44" s="196"/>
      <c r="T44" s="196"/>
      <c r="U44" s="157"/>
      <c r="X44" s="157"/>
      <c r="Y44" s="157"/>
      <c r="Z44" s="157"/>
      <c r="AA44" s="157"/>
      <c r="AB44" s="157"/>
      <c r="AC44" s="157"/>
      <c r="AD44" s="157"/>
      <c r="AE44" s="157"/>
      <c r="AF44" s="157"/>
    </row>
    <row r="45" spans="1:32" ht="39.75" customHeight="1">
      <c r="A45" s="192">
        <v>37</v>
      </c>
      <c r="B45" s="166"/>
      <c r="C45" s="193"/>
      <c r="D45" s="166"/>
      <c r="E45" s="166"/>
      <c r="F45" s="192"/>
      <c r="G45" s="192"/>
      <c r="H45" s="214"/>
      <c r="I45" s="214">
        <f t="shared" si="2"/>
        <v>0</v>
      </c>
      <c r="J45" s="194"/>
      <c r="K45" s="195" t="str">
        <f t="shared" si="0"/>
        <v> </v>
      </c>
      <c r="L45" s="195">
        <f t="shared" si="3"/>
      </c>
      <c r="M45" s="195"/>
      <c r="N45" s="195"/>
      <c r="O45" s="195"/>
      <c r="P45" s="195"/>
      <c r="Q45" s="181"/>
      <c r="R45" s="181"/>
      <c r="S45" s="196"/>
      <c r="T45" s="196"/>
      <c r="U45" s="157"/>
      <c r="X45" s="157"/>
      <c r="Y45" s="157"/>
      <c r="Z45" s="157"/>
      <c r="AA45" s="157"/>
      <c r="AB45" s="157"/>
      <c r="AC45" s="157"/>
      <c r="AD45" s="157"/>
      <c r="AE45" s="157"/>
      <c r="AF45" s="157"/>
    </row>
    <row r="46" spans="1:32" ht="39.75" customHeight="1">
      <c r="A46" s="192">
        <v>38</v>
      </c>
      <c r="B46" s="166"/>
      <c r="C46" s="193"/>
      <c r="D46" s="166"/>
      <c r="E46" s="166"/>
      <c r="F46" s="192"/>
      <c r="G46" s="192"/>
      <c r="H46" s="214"/>
      <c r="I46" s="214">
        <f t="shared" si="2"/>
        <v>0</v>
      </c>
      <c r="J46" s="194"/>
      <c r="K46" s="195" t="str">
        <f t="shared" si="0"/>
        <v> </v>
      </c>
      <c r="L46" s="195">
        <f t="shared" si="3"/>
      </c>
      <c r="M46" s="195"/>
      <c r="N46" s="195"/>
      <c r="O46" s="195"/>
      <c r="P46" s="195"/>
      <c r="Q46" s="181"/>
      <c r="R46" s="181"/>
      <c r="S46" s="196"/>
      <c r="T46" s="196"/>
      <c r="U46" s="157"/>
      <c r="X46" s="157"/>
      <c r="Y46" s="157"/>
      <c r="Z46" s="157"/>
      <c r="AA46" s="157"/>
      <c r="AB46" s="157"/>
      <c r="AC46" s="157"/>
      <c r="AD46" s="157"/>
      <c r="AE46" s="157"/>
      <c r="AF46" s="157"/>
    </row>
    <row r="47" spans="1:32" ht="39.75" customHeight="1">
      <c r="A47" s="192">
        <v>39</v>
      </c>
      <c r="B47" s="166"/>
      <c r="C47" s="193"/>
      <c r="D47" s="166"/>
      <c r="E47" s="166"/>
      <c r="F47" s="192"/>
      <c r="G47" s="192"/>
      <c r="H47" s="214"/>
      <c r="I47" s="214">
        <f t="shared" si="2"/>
        <v>0</v>
      </c>
      <c r="J47" s="194"/>
      <c r="K47" s="195" t="str">
        <f t="shared" si="0"/>
        <v> </v>
      </c>
      <c r="L47" s="195">
        <f t="shared" si="3"/>
      </c>
      <c r="M47" s="195"/>
      <c r="N47" s="195"/>
      <c r="O47" s="195"/>
      <c r="P47" s="195"/>
      <c r="Q47" s="181"/>
      <c r="R47" s="181"/>
      <c r="S47" s="196"/>
      <c r="T47" s="196"/>
      <c r="U47" s="157"/>
      <c r="X47" s="157"/>
      <c r="Y47" s="157"/>
      <c r="Z47" s="157"/>
      <c r="AA47" s="157"/>
      <c r="AB47" s="157"/>
      <c r="AC47" s="157"/>
      <c r="AD47" s="157"/>
      <c r="AE47" s="157"/>
      <c r="AF47" s="157"/>
    </row>
    <row r="48" spans="1:32" ht="39.75" customHeight="1">
      <c r="A48" s="192">
        <v>40</v>
      </c>
      <c r="B48" s="166"/>
      <c r="C48" s="193"/>
      <c r="D48" s="166"/>
      <c r="E48" s="166"/>
      <c r="F48" s="192"/>
      <c r="G48" s="192"/>
      <c r="H48" s="214"/>
      <c r="I48" s="214">
        <f t="shared" si="2"/>
        <v>0</v>
      </c>
      <c r="J48" s="194"/>
      <c r="K48" s="195" t="str">
        <f t="shared" si="0"/>
        <v> </v>
      </c>
      <c r="L48" s="195">
        <f t="shared" si="3"/>
      </c>
      <c r="M48" s="195"/>
      <c r="N48" s="195"/>
      <c r="O48" s="195"/>
      <c r="P48" s="195"/>
      <c r="Q48" s="181"/>
      <c r="R48" s="181"/>
      <c r="S48" s="196"/>
      <c r="T48" s="196"/>
      <c r="U48" s="157"/>
      <c r="X48" s="157"/>
      <c r="Y48" s="157"/>
      <c r="Z48" s="157"/>
      <c r="AA48" s="157"/>
      <c r="AB48" s="157"/>
      <c r="AC48" s="157"/>
      <c r="AD48" s="157"/>
      <c r="AE48" s="157"/>
      <c r="AF48" s="157"/>
    </row>
    <row r="49" spans="1:32" ht="39.75" customHeight="1">
      <c r="A49" s="192">
        <v>41</v>
      </c>
      <c r="B49" s="166"/>
      <c r="C49" s="193"/>
      <c r="D49" s="166"/>
      <c r="E49" s="166"/>
      <c r="F49" s="192"/>
      <c r="G49" s="192"/>
      <c r="H49" s="214"/>
      <c r="I49" s="214">
        <f t="shared" si="2"/>
        <v>0</v>
      </c>
      <c r="J49" s="194"/>
      <c r="K49" s="195" t="str">
        <f t="shared" si="0"/>
        <v> </v>
      </c>
      <c r="L49" s="195">
        <f t="shared" si="3"/>
      </c>
      <c r="M49" s="195"/>
      <c r="N49" s="195"/>
      <c r="O49" s="195"/>
      <c r="P49" s="195"/>
      <c r="Q49" s="181"/>
      <c r="R49" s="181"/>
      <c r="S49" s="196"/>
      <c r="T49" s="196"/>
      <c r="U49" s="157"/>
      <c r="X49" s="157"/>
      <c r="Y49" s="157"/>
      <c r="Z49" s="157"/>
      <c r="AA49" s="157"/>
      <c r="AB49" s="157"/>
      <c r="AC49" s="157"/>
      <c r="AD49" s="157"/>
      <c r="AE49" s="157"/>
      <c r="AF49" s="157"/>
    </row>
    <row r="50" spans="1:32" ht="39.75" customHeight="1">
      <c r="A50" s="192">
        <v>42</v>
      </c>
      <c r="B50" s="166"/>
      <c r="C50" s="193"/>
      <c r="D50" s="166"/>
      <c r="E50" s="166"/>
      <c r="F50" s="192"/>
      <c r="G50" s="192"/>
      <c r="H50" s="214"/>
      <c r="I50" s="214">
        <f t="shared" si="2"/>
        <v>0</v>
      </c>
      <c r="J50" s="194"/>
      <c r="K50" s="195" t="str">
        <f t="shared" si="0"/>
        <v> </v>
      </c>
      <c r="L50" s="195">
        <f t="shared" si="3"/>
      </c>
      <c r="M50" s="195"/>
      <c r="N50" s="195"/>
      <c r="O50" s="195"/>
      <c r="P50" s="195"/>
      <c r="Q50" s="181"/>
      <c r="R50" s="181"/>
      <c r="S50" s="196"/>
      <c r="T50" s="196"/>
      <c r="U50" s="157"/>
      <c r="X50" s="157"/>
      <c r="Y50" s="157"/>
      <c r="Z50" s="157"/>
      <c r="AA50" s="157"/>
      <c r="AB50" s="157"/>
      <c r="AC50" s="157"/>
      <c r="AD50" s="157"/>
      <c r="AE50" s="157"/>
      <c r="AF50" s="157"/>
    </row>
    <row r="51" spans="1:32" ht="39.75" customHeight="1">
      <c r="A51" s="192">
        <v>43</v>
      </c>
      <c r="B51" s="166"/>
      <c r="C51" s="193"/>
      <c r="D51" s="166"/>
      <c r="E51" s="166"/>
      <c r="F51" s="192"/>
      <c r="G51" s="192"/>
      <c r="H51" s="214"/>
      <c r="I51" s="214">
        <f t="shared" si="2"/>
        <v>0</v>
      </c>
      <c r="J51" s="194"/>
      <c r="K51" s="195" t="str">
        <f t="shared" si="0"/>
        <v> </v>
      </c>
      <c r="L51" s="195">
        <f t="shared" si="3"/>
      </c>
      <c r="M51" s="195"/>
      <c r="N51" s="195"/>
      <c r="O51" s="195"/>
      <c r="P51" s="195"/>
      <c r="Q51" s="181"/>
      <c r="R51" s="181"/>
      <c r="S51" s="196"/>
      <c r="T51" s="196"/>
      <c r="U51" s="157"/>
      <c r="X51" s="157"/>
      <c r="Y51" s="157"/>
      <c r="Z51" s="157"/>
      <c r="AA51" s="157"/>
      <c r="AB51" s="157"/>
      <c r="AC51" s="157"/>
      <c r="AD51" s="157"/>
      <c r="AE51" s="157"/>
      <c r="AF51" s="157"/>
    </row>
    <row r="52" spans="1:32" ht="39.75" customHeight="1">
      <c r="A52" s="192">
        <v>44</v>
      </c>
      <c r="B52" s="166"/>
      <c r="C52" s="193"/>
      <c r="D52" s="166"/>
      <c r="E52" s="166"/>
      <c r="F52" s="192"/>
      <c r="G52" s="192"/>
      <c r="H52" s="214"/>
      <c r="I52" s="214">
        <f t="shared" si="2"/>
        <v>0</v>
      </c>
      <c r="J52" s="194"/>
      <c r="K52" s="195" t="str">
        <f t="shared" si="0"/>
        <v> </v>
      </c>
      <c r="L52" s="195">
        <f t="shared" si="3"/>
      </c>
      <c r="M52" s="195"/>
      <c r="N52" s="195"/>
      <c r="O52" s="195"/>
      <c r="P52" s="195"/>
      <c r="Q52" s="181"/>
      <c r="R52" s="181"/>
      <c r="S52" s="196"/>
      <c r="T52" s="196"/>
      <c r="U52" s="157"/>
      <c r="X52" s="157"/>
      <c r="Y52" s="157"/>
      <c r="Z52" s="157"/>
      <c r="AA52" s="157"/>
      <c r="AB52" s="157"/>
      <c r="AC52" s="157"/>
      <c r="AD52" s="157"/>
      <c r="AE52" s="157"/>
      <c r="AF52" s="157"/>
    </row>
    <row r="53" spans="1:32" ht="39.75" customHeight="1">
      <c r="A53" s="192">
        <v>45</v>
      </c>
      <c r="B53" s="166"/>
      <c r="C53" s="193"/>
      <c r="D53" s="166"/>
      <c r="E53" s="166"/>
      <c r="F53" s="192"/>
      <c r="G53" s="192"/>
      <c r="H53" s="214"/>
      <c r="I53" s="214">
        <f t="shared" si="2"/>
        <v>0</v>
      </c>
      <c r="J53" s="194"/>
      <c r="K53" s="195" t="str">
        <f t="shared" si="0"/>
        <v> </v>
      </c>
      <c r="L53" s="195">
        <f t="shared" si="3"/>
      </c>
      <c r="M53" s="195"/>
      <c r="N53" s="195"/>
      <c r="O53" s="195"/>
      <c r="P53" s="195"/>
      <c r="Q53" s="181"/>
      <c r="R53" s="181"/>
      <c r="S53" s="196"/>
      <c r="T53" s="196"/>
      <c r="U53" s="157"/>
      <c r="X53" s="157"/>
      <c r="Y53" s="157"/>
      <c r="Z53" s="157"/>
      <c r="AA53" s="157"/>
      <c r="AB53" s="157"/>
      <c r="AC53" s="157"/>
      <c r="AD53" s="157"/>
      <c r="AE53" s="157"/>
      <c r="AF53" s="157"/>
    </row>
    <row r="54" spans="1:32" ht="39.75" customHeight="1">
      <c r="A54" s="192">
        <v>46</v>
      </c>
      <c r="B54" s="166"/>
      <c r="C54" s="193"/>
      <c r="D54" s="166"/>
      <c r="E54" s="166"/>
      <c r="F54" s="192"/>
      <c r="G54" s="192"/>
      <c r="H54" s="214"/>
      <c r="I54" s="214">
        <f t="shared" si="2"/>
        <v>0</v>
      </c>
      <c r="J54" s="194"/>
      <c r="K54" s="195" t="str">
        <f t="shared" si="0"/>
        <v> </v>
      </c>
      <c r="L54" s="195">
        <f t="shared" si="3"/>
      </c>
      <c r="M54" s="195"/>
      <c r="N54" s="195"/>
      <c r="O54" s="195"/>
      <c r="P54" s="195"/>
      <c r="Q54" s="181"/>
      <c r="R54" s="181"/>
      <c r="S54" s="196"/>
      <c r="T54" s="196"/>
      <c r="U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1:32" ht="39.75" customHeight="1">
      <c r="A55" s="192">
        <v>47</v>
      </c>
      <c r="B55" s="166"/>
      <c r="C55" s="193"/>
      <c r="D55" s="166"/>
      <c r="E55" s="166"/>
      <c r="F55" s="192"/>
      <c r="G55" s="192"/>
      <c r="H55" s="214"/>
      <c r="I55" s="214">
        <f t="shared" si="2"/>
        <v>0</v>
      </c>
      <c r="J55" s="194"/>
      <c r="K55" s="195" t="str">
        <f t="shared" si="0"/>
        <v> </v>
      </c>
      <c r="L55" s="195">
        <f t="shared" si="3"/>
      </c>
      <c r="M55" s="195"/>
      <c r="N55" s="195"/>
      <c r="O55" s="195"/>
      <c r="P55" s="195"/>
      <c r="Q55" s="181"/>
      <c r="R55" s="181"/>
      <c r="S55" s="196"/>
      <c r="T55" s="196"/>
      <c r="U55" s="157"/>
      <c r="X55" s="157"/>
      <c r="Y55" s="157"/>
      <c r="Z55" s="157"/>
      <c r="AA55" s="157"/>
      <c r="AB55" s="157"/>
      <c r="AC55" s="157"/>
      <c r="AD55" s="157"/>
      <c r="AE55" s="157"/>
      <c r="AF55" s="157"/>
    </row>
    <row r="56" spans="1:32" ht="39.75" customHeight="1">
      <c r="A56" s="192">
        <v>48</v>
      </c>
      <c r="B56" s="166"/>
      <c r="C56" s="193"/>
      <c r="D56" s="166"/>
      <c r="E56" s="166"/>
      <c r="F56" s="192"/>
      <c r="G56" s="192"/>
      <c r="H56" s="214"/>
      <c r="I56" s="214">
        <f t="shared" si="2"/>
        <v>0</v>
      </c>
      <c r="J56" s="194"/>
      <c r="K56" s="195" t="str">
        <f t="shared" si="0"/>
        <v> </v>
      </c>
      <c r="L56" s="195">
        <f t="shared" si="3"/>
      </c>
      <c r="M56" s="195"/>
      <c r="N56" s="195"/>
      <c r="O56" s="195"/>
      <c r="P56" s="195"/>
      <c r="Q56" s="181"/>
      <c r="R56" s="181"/>
      <c r="S56" s="196"/>
      <c r="T56" s="196"/>
      <c r="U56" s="157"/>
      <c r="X56" s="157"/>
      <c r="Y56" s="157"/>
      <c r="Z56" s="157"/>
      <c r="AA56" s="157"/>
      <c r="AB56" s="157"/>
      <c r="AC56" s="157"/>
      <c r="AD56" s="157"/>
      <c r="AE56" s="157"/>
      <c r="AF56" s="157"/>
    </row>
    <row r="57" spans="1:32" ht="39.75" customHeight="1">
      <c r="A57" s="192">
        <v>49</v>
      </c>
      <c r="B57" s="166"/>
      <c r="C57" s="193"/>
      <c r="D57" s="166"/>
      <c r="E57" s="166"/>
      <c r="F57" s="192"/>
      <c r="G57" s="192"/>
      <c r="H57" s="214"/>
      <c r="I57" s="214">
        <f t="shared" si="2"/>
        <v>0</v>
      </c>
      <c r="J57" s="194"/>
      <c r="K57" s="195" t="str">
        <f t="shared" si="0"/>
        <v> </v>
      </c>
      <c r="L57" s="195">
        <f t="shared" si="3"/>
      </c>
      <c r="M57" s="195"/>
      <c r="N57" s="195"/>
      <c r="O57" s="195"/>
      <c r="P57" s="195"/>
      <c r="Q57" s="181"/>
      <c r="R57" s="181"/>
      <c r="S57" s="196"/>
      <c r="T57" s="196"/>
      <c r="U57" s="157"/>
      <c r="X57" s="157"/>
      <c r="Y57" s="157"/>
      <c r="Z57" s="157"/>
      <c r="AA57" s="157"/>
      <c r="AB57" s="157"/>
      <c r="AC57" s="157"/>
      <c r="AD57" s="157"/>
      <c r="AE57" s="157"/>
      <c r="AF57" s="157"/>
    </row>
    <row r="58" spans="1:32" ht="39.75" customHeight="1">
      <c r="A58" s="192">
        <v>50</v>
      </c>
      <c r="B58" s="166"/>
      <c r="C58" s="193"/>
      <c r="D58" s="166"/>
      <c r="E58" s="166"/>
      <c r="F58" s="192"/>
      <c r="G58" s="192"/>
      <c r="H58" s="214"/>
      <c r="I58" s="214">
        <f t="shared" si="2"/>
        <v>0</v>
      </c>
      <c r="J58" s="194"/>
      <c r="K58" s="195" t="str">
        <f t="shared" si="0"/>
        <v> </v>
      </c>
      <c r="L58" s="195">
        <f t="shared" si="3"/>
      </c>
      <c r="M58" s="195"/>
      <c r="N58" s="195"/>
      <c r="O58" s="195"/>
      <c r="P58" s="195"/>
      <c r="Q58" s="181"/>
      <c r="R58" s="181"/>
      <c r="S58" s="196"/>
      <c r="T58" s="196"/>
      <c r="U58" s="157"/>
      <c r="X58" s="157"/>
      <c r="Y58" s="157"/>
      <c r="Z58" s="157"/>
      <c r="AA58" s="157"/>
      <c r="AB58" s="157"/>
      <c r="AC58" s="157"/>
      <c r="AD58" s="157"/>
      <c r="AE58" s="157"/>
      <c r="AF58" s="157"/>
    </row>
    <row r="59" spans="2:32" ht="39.75" customHeight="1">
      <c r="B59" s="200"/>
      <c r="C59" s="199"/>
      <c r="D59" s="200"/>
      <c r="E59" s="200"/>
      <c r="F59" s="201"/>
      <c r="G59" s="201"/>
      <c r="H59" s="215"/>
      <c r="I59" s="215"/>
      <c r="J59" s="201"/>
      <c r="K59" s="202"/>
      <c r="L59" s="202"/>
      <c r="M59" s="202"/>
      <c r="N59" s="202"/>
      <c r="O59" s="202"/>
      <c r="P59" s="202"/>
      <c r="Q59" s="203"/>
      <c r="R59" s="203"/>
      <c r="S59" s="204"/>
      <c r="T59" s="204"/>
      <c r="U59" s="157"/>
      <c r="X59" s="157"/>
      <c r="Y59" s="157"/>
      <c r="Z59" s="157"/>
      <c r="AA59" s="157"/>
      <c r="AB59" s="157"/>
      <c r="AC59" s="157"/>
      <c r="AD59" s="157"/>
      <c r="AE59" s="157"/>
      <c r="AF59" s="157"/>
    </row>
    <row r="60" spans="2:32" ht="39.75" customHeight="1">
      <c r="B60" s="200"/>
      <c r="C60" s="199"/>
      <c r="D60" s="200"/>
      <c r="E60" s="200"/>
      <c r="F60" s="201"/>
      <c r="G60" s="201"/>
      <c r="H60" s="215"/>
      <c r="I60" s="215"/>
      <c r="J60" s="201"/>
      <c r="K60" s="202"/>
      <c r="L60" s="202"/>
      <c r="M60" s="202"/>
      <c r="N60" s="202"/>
      <c r="O60" s="202"/>
      <c r="P60" s="202"/>
      <c r="Q60" s="203"/>
      <c r="R60" s="203"/>
      <c r="S60" s="204"/>
      <c r="T60" s="204"/>
      <c r="U60" s="157"/>
      <c r="X60" s="157"/>
      <c r="Y60" s="157"/>
      <c r="Z60" s="157"/>
      <c r="AA60" s="157"/>
      <c r="AB60" s="157"/>
      <c r="AC60" s="157"/>
      <c r="AD60" s="157"/>
      <c r="AE60" s="157"/>
      <c r="AF60" s="157"/>
    </row>
    <row r="61" spans="2:32" ht="39.75" customHeight="1">
      <c r="B61" s="200"/>
      <c r="C61" s="199"/>
      <c r="D61" s="200"/>
      <c r="E61" s="200"/>
      <c r="F61" s="201"/>
      <c r="G61" s="201"/>
      <c r="H61" s="215"/>
      <c r="I61" s="215"/>
      <c r="J61" s="201"/>
      <c r="K61" s="202"/>
      <c r="L61" s="202"/>
      <c r="M61" s="202"/>
      <c r="N61" s="202"/>
      <c r="O61" s="202"/>
      <c r="P61" s="202"/>
      <c r="Q61" s="203"/>
      <c r="R61" s="203"/>
      <c r="S61" s="204"/>
      <c r="T61" s="204"/>
      <c r="U61" s="157"/>
      <c r="X61" s="157"/>
      <c r="Y61" s="157"/>
      <c r="Z61" s="157"/>
      <c r="AA61" s="157"/>
      <c r="AB61" s="157"/>
      <c r="AC61" s="157"/>
      <c r="AD61" s="157"/>
      <c r="AE61" s="157"/>
      <c r="AF61" s="157"/>
    </row>
    <row r="62" spans="2:32" ht="39.75" customHeight="1">
      <c r="B62" s="200"/>
      <c r="C62" s="199"/>
      <c r="D62" s="200"/>
      <c r="E62" s="200"/>
      <c r="F62" s="201"/>
      <c r="G62" s="201"/>
      <c r="H62" s="215"/>
      <c r="I62" s="215"/>
      <c r="J62" s="201"/>
      <c r="K62" s="202"/>
      <c r="L62" s="202"/>
      <c r="M62" s="202"/>
      <c r="N62" s="202"/>
      <c r="O62" s="202"/>
      <c r="P62" s="202"/>
      <c r="Q62" s="203"/>
      <c r="R62" s="203"/>
      <c r="S62" s="204"/>
      <c r="T62" s="204"/>
      <c r="U62" s="157"/>
      <c r="X62" s="157"/>
      <c r="Y62" s="157"/>
      <c r="Z62" s="157"/>
      <c r="AA62" s="157"/>
      <c r="AB62" s="157"/>
      <c r="AC62" s="157"/>
      <c r="AD62" s="157"/>
      <c r="AE62" s="157"/>
      <c r="AF62" s="157"/>
    </row>
    <row r="63" spans="2:32" ht="39.75" customHeight="1">
      <c r="B63" s="200"/>
      <c r="C63" s="199"/>
      <c r="D63" s="200"/>
      <c r="E63" s="200"/>
      <c r="F63" s="201"/>
      <c r="G63" s="201"/>
      <c r="H63" s="215"/>
      <c r="I63" s="215"/>
      <c r="J63" s="201"/>
      <c r="K63" s="202"/>
      <c r="L63" s="202"/>
      <c r="M63" s="202"/>
      <c r="N63" s="202"/>
      <c r="O63" s="202"/>
      <c r="P63" s="202"/>
      <c r="Q63" s="203"/>
      <c r="R63" s="203"/>
      <c r="S63" s="204"/>
      <c r="T63" s="204"/>
      <c r="U63" s="157"/>
      <c r="X63" s="157"/>
      <c r="Y63" s="157"/>
      <c r="Z63" s="157"/>
      <c r="AA63" s="157"/>
      <c r="AB63" s="157"/>
      <c r="AC63" s="157"/>
      <c r="AD63" s="157"/>
      <c r="AE63" s="157"/>
      <c r="AF63" s="157"/>
    </row>
    <row r="64" spans="2:32" ht="39.75" customHeight="1">
      <c r="B64" s="200"/>
      <c r="C64" s="199"/>
      <c r="D64" s="200"/>
      <c r="E64" s="200"/>
      <c r="F64" s="201"/>
      <c r="G64" s="201"/>
      <c r="H64" s="215"/>
      <c r="I64" s="215"/>
      <c r="J64" s="201"/>
      <c r="K64" s="202"/>
      <c r="L64" s="202"/>
      <c r="M64" s="202"/>
      <c r="N64" s="202"/>
      <c r="O64" s="202"/>
      <c r="P64" s="202"/>
      <c r="Q64" s="203"/>
      <c r="R64" s="203"/>
      <c r="S64" s="204"/>
      <c r="T64" s="204"/>
      <c r="U64" s="157"/>
      <c r="X64" s="157"/>
      <c r="Y64" s="157"/>
      <c r="Z64" s="157"/>
      <c r="AA64" s="157"/>
      <c r="AB64" s="157"/>
      <c r="AC64" s="157"/>
      <c r="AD64" s="157"/>
      <c r="AE64" s="157"/>
      <c r="AF64" s="157"/>
    </row>
    <row r="65" spans="2:32" ht="39.75" customHeight="1">
      <c r="B65" s="200"/>
      <c r="C65" s="199"/>
      <c r="D65" s="200"/>
      <c r="E65" s="200"/>
      <c r="F65" s="201"/>
      <c r="G65" s="201"/>
      <c r="H65" s="215"/>
      <c r="I65" s="215"/>
      <c r="J65" s="201"/>
      <c r="K65" s="202"/>
      <c r="L65" s="202"/>
      <c r="M65" s="202"/>
      <c r="N65" s="202"/>
      <c r="O65" s="202"/>
      <c r="P65" s="202"/>
      <c r="Q65" s="203"/>
      <c r="R65" s="203"/>
      <c r="S65" s="204"/>
      <c r="T65" s="204"/>
      <c r="U65" s="157"/>
      <c r="X65" s="157"/>
      <c r="Y65" s="157"/>
      <c r="Z65" s="157"/>
      <c r="AA65" s="157"/>
      <c r="AB65" s="157"/>
      <c r="AC65" s="157"/>
      <c r="AD65" s="157"/>
      <c r="AE65" s="157"/>
      <c r="AF65" s="157"/>
    </row>
    <row r="66" spans="2:32" ht="39.75" customHeight="1">
      <c r="B66" s="200"/>
      <c r="C66" s="199"/>
      <c r="D66" s="200"/>
      <c r="E66" s="200"/>
      <c r="F66" s="201"/>
      <c r="G66" s="201"/>
      <c r="H66" s="215"/>
      <c r="I66" s="215"/>
      <c r="J66" s="201"/>
      <c r="K66" s="202"/>
      <c r="L66" s="202"/>
      <c r="M66" s="202"/>
      <c r="N66" s="202"/>
      <c r="O66" s="202"/>
      <c r="P66" s="202"/>
      <c r="Q66" s="203"/>
      <c r="R66" s="203"/>
      <c r="S66" s="204"/>
      <c r="T66" s="204"/>
      <c r="U66" s="157"/>
      <c r="X66" s="157"/>
      <c r="Y66" s="157"/>
      <c r="Z66" s="157"/>
      <c r="AA66" s="157"/>
      <c r="AB66" s="157"/>
      <c r="AC66" s="157"/>
      <c r="AD66" s="157"/>
      <c r="AE66" s="157"/>
      <c r="AF66" s="157"/>
    </row>
    <row r="67" spans="2:32" ht="39.75" customHeight="1">
      <c r="B67" s="200"/>
      <c r="C67" s="199"/>
      <c r="D67" s="200"/>
      <c r="E67" s="200"/>
      <c r="F67" s="201"/>
      <c r="G67" s="201"/>
      <c r="H67" s="215"/>
      <c r="I67" s="215"/>
      <c r="J67" s="201"/>
      <c r="K67" s="202"/>
      <c r="L67" s="202"/>
      <c r="M67" s="202"/>
      <c r="N67" s="202"/>
      <c r="O67" s="202"/>
      <c r="P67" s="202"/>
      <c r="Q67" s="203"/>
      <c r="R67" s="203"/>
      <c r="S67" s="204"/>
      <c r="T67" s="204"/>
      <c r="U67" s="157"/>
      <c r="X67" s="157"/>
      <c r="Y67" s="157"/>
      <c r="Z67" s="157"/>
      <c r="AA67" s="157"/>
      <c r="AB67" s="157"/>
      <c r="AC67" s="157"/>
      <c r="AD67" s="157"/>
      <c r="AE67" s="157"/>
      <c r="AF67" s="157"/>
    </row>
    <row r="68" spans="2:32" ht="39.75" customHeight="1">
      <c r="B68" s="200"/>
      <c r="C68" s="199"/>
      <c r="D68" s="200"/>
      <c r="E68" s="200"/>
      <c r="F68" s="201"/>
      <c r="G68" s="201"/>
      <c r="H68" s="215"/>
      <c r="I68" s="215"/>
      <c r="J68" s="201"/>
      <c r="K68" s="202"/>
      <c r="L68" s="202"/>
      <c r="M68" s="202"/>
      <c r="N68" s="202"/>
      <c r="O68" s="202"/>
      <c r="P68" s="202"/>
      <c r="Q68" s="203"/>
      <c r="R68" s="203"/>
      <c r="S68" s="204"/>
      <c r="T68" s="204"/>
      <c r="U68" s="157"/>
      <c r="X68" s="157"/>
      <c r="Y68" s="157"/>
      <c r="Z68" s="157"/>
      <c r="AA68" s="157"/>
      <c r="AB68" s="157"/>
      <c r="AC68" s="157"/>
      <c r="AD68" s="157"/>
      <c r="AE68" s="157"/>
      <c r="AF68" s="157"/>
    </row>
    <row r="69" spans="2:32" ht="39.75" customHeight="1">
      <c r="B69" s="200"/>
      <c r="C69" s="199"/>
      <c r="D69" s="200"/>
      <c r="E69" s="200"/>
      <c r="F69" s="201"/>
      <c r="G69" s="201"/>
      <c r="H69" s="215"/>
      <c r="I69" s="215"/>
      <c r="J69" s="201"/>
      <c r="K69" s="202"/>
      <c r="L69" s="202"/>
      <c r="M69" s="202"/>
      <c r="N69" s="202"/>
      <c r="O69" s="202"/>
      <c r="P69" s="202"/>
      <c r="Q69" s="203"/>
      <c r="R69" s="203"/>
      <c r="S69" s="204"/>
      <c r="T69" s="204"/>
      <c r="U69" s="157"/>
      <c r="X69" s="157"/>
      <c r="Y69" s="157"/>
      <c r="Z69" s="157"/>
      <c r="AA69" s="157"/>
      <c r="AB69" s="157"/>
      <c r="AC69" s="157"/>
      <c r="AD69" s="157"/>
      <c r="AE69" s="157"/>
      <c r="AF69" s="157"/>
    </row>
    <row r="70" spans="2:32" ht="39.75" customHeight="1">
      <c r="B70" s="200"/>
      <c r="C70" s="199"/>
      <c r="D70" s="200"/>
      <c r="E70" s="200"/>
      <c r="F70" s="201"/>
      <c r="G70" s="201"/>
      <c r="H70" s="215"/>
      <c r="I70" s="215"/>
      <c r="J70" s="201"/>
      <c r="K70" s="202"/>
      <c r="L70" s="202"/>
      <c r="M70" s="202"/>
      <c r="N70" s="202"/>
      <c r="O70" s="202"/>
      <c r="P70" s="202"/>
      <c r="Q70" s="203"/>
      <c r="R70" s="203"/>
      <c r="S70" s="204"/>
      <c r="T70" s="204"/>
      <c r="U70" s="157"/>
      <c r="X70" s="157"/>
      <c r="Y70" s="157"/>
      <c r="Z70" s="157"/>
      <c r="AA70" s="157"/>
      <c r="AB70" s="157"/>
      <c r="AC70" s="157"/>
      <c r="AD70" s="157"/>
      <c r="AE70" s="157"/>
      <c r="AF70" s="157"/>
    </row>
    <row r="71" spans="2:32" ht="39.75" customHeight="1">
      <c r="B71" s="200"/>
      <c r="C71" s="199"/>
      <c r="D71" s="200"/>
      <c r="E71" s="200"/>
      <c r="F71" s="201"/>
      <c r="G71" s="201"/>
      <c r="H71" s="215"/>
      <c r="I71" s="215"/>
      <c r="J71" s="201"/>
      <c r="K71" s="202"/>
      <c r="L71" s="202"/>
      <c r="M71" s="202"/>
      <c r="N71" s="202"/>
      <c r="O71" s="202"/>
      <c r="P71" s="202"/>
      <c r="Q71" s="203"/>
      <c r="R71" s="203"/>
      <c r="S71" s="204"/>
      <c r="T71" s="204"/>
      <c r="U71" s="157"/>
      <c r="X71" s="157"/>
      <c r="Y71" s="157"/>
      <c r="Z71" s="157"/>
      <c r="AA71" s="157"/>
      <c r="AB71" s="157"/>
      <c r="AC71" s="157"/>
      <c r="AD71" s="157"/>
      <c r="AE71" s="157"/>
      <c r="AF71" s="157"/>
    </row>
    <row r="72" spans="2:32" ht="39.75" customHeight="1">
      <c r="B72" s="200"/>
      <c r="C72" s="199"/>
      <c r="D72" s="200"/>
      <c r="E72" s="200"/>
      <c r="F72" s="201"/>
      <c r="G72" s="201"/>
      <c r="H72" s="215"/>
      <c r="I72" s="215"/>
      <c r="J72" s="201"/>
      <c r="K72" s="202"/>
      <c r="L72" s="202"/>
      <c r="M72" s="202"/>
      <c r="N72" s="202"/>
      <c r="O72" s="202"/>
      <c r="P72" s="202"/>
      <c r="Q72" s="203"/>
      <c r="R72" s="203"/>
      <c r="S72" s="204"/>
      <c r="T72" s="204"/>
      <c r="U72" s="157"/>
      <c r="X72" s="157"/>
      <c r="Y72" s="157"/>
      <c r="Z72" s="157"/>
      <c r="AA72" s="157"/>
      <c r="AB72" s="157"/>
      <c r="AC72" s="157"/>
      <c r="AD72" s="157"/>
      <c r="AE72" s="157"/>
      <c r="AF72" s="157"/>
    </row>
    <row r="73" spans="2:32" ht="39.75" customHeight="1">
      <c r="B73" s="200"/>
      <c r="C73" s="199"/>
      <c r="D73" s="200"/>
      <c r="E73" s="200"/>
      <c r="F73" s="201"/>
      <c r="G73" s="201"/>
      <c r="H73" s="215"/>
      <c r="I73" s="215"/>
      <c r="J73" s="201"/>
      <c r="K73" s="202"/>
      <c r="L73" s="202"/>
      <c r="M73" s="202"/>
      <c r="N73" s="202"/>
      <c r="O73" s="202"/>
      <c r="P73" s="202"/>
      <c r="Q73" s="203"/>
      <c r="R73" s="203"/>
      <c r="S73" s="204"/>
      <c r="T73" s="204"/>
      <c r="U73" s="157"/>
      <c r="X73" s="157"/>
      <c r="Y73" s="157"/>
      <c r="Z73" s="157"/>
      <c r="AA73" s="157"/>
      <c r="AB73" s="157"/>
      <c r="AC73" s="157"/>
      <c r="AD73" s="157"/>
      <c r="AE73" s="157"/>
      <c r="AF73" s="157"/>
    </row>
    <row r="74" spans="2:32" ht="39.75" customHeight="1">
      <c r="B74" s="200"/>
      <c r="C74" s="199"/>
      <c r="D74" s="200"/>
      <c r="E74" s="200"/>
      <c r="F74" s="201"/>
      <c r="G74" s="201"/>
      <c r="H74" s="215"/>
      <c r="I74" s="215"/>
      <c r="J74" s="201"/>
      <c r="K74" s="202"/>
      <c r="L74" s="202"/>
      <c r="M74" s="202"/>
      <c r="N74" s="202"/>
      <c r="O74" s="202"/>
      <c r="P74" s="202"/>
      <c r="Q74" s="203"/>
      <c r="R74" s="203"/>
      <c r="S74" s="204"/>
      <c r="T74" s="204"/>
      <c r="U74" s="157"/>
      <c r="X74" s="157"/>
      <c r="Y74" s="157"/>
      <c r="Z74" s="157"/>
      <c r="AA74" s="157"/>
      <c r="AB74" s="157"/>
      <c r="AC74" s="157"/>
      <c r="AD74" s="157"/>
      <c r="AE74" s="157"/>
      <c r="AF74" s="157"/>
    </row>
    <row r="75" spans="2:32" ht="39.75" customHeight="1">
      <c r="B75" s="200"/>
      <c r="C75" s="199"/>
      <c r="D75" s="200"/>
      <c r="E75" s="200"/>
      <c r="F75" s="201"/>
      <c r="G75" s="201"/>
      <c r="H75" s="215"/>
      <c r="I75" s="215"/>
      <c r="J75" s="201"/>
      <c r="K75" s="202"/>
      <c r="L75" s="202"/>
      <c r="M75" s="202"/>
      <c r="N75" s="202"/>
      <c r="O75" s="202"/>
      <c r="P75" s="202"/>
      <c r="Q75" s="203"/>
      <c r="R75" s="203"/>
      <c r="S75" s="204"/>
      <c r="T75" s="204"/>
      <c r="U75" s="157"/>
      <c r="X75" s="157"/>
      <c r="Y75" s="157"/>
      <c r="Z75" s="157"/>
      <c r="AA75" s="157"/>
      <c r="AB75" s="157"/>
      <c r="AC75" s="157"/>
      <c r="AD75" s="157"/>
      <c r="AE75" s="157"/>
      <c r="AF75" s="157"/>
    </row>
    <row r="76" spans="2:32" ht="39.75" customHeight="1">
      <c r="B76" s="200"/>
      <c r="C76" s="199"/>
      <c r="D76" s="200"/>
      <c r="E76" s="200"/>
      <c r="F76" s="201"/>
      <c r="G76" s="201"/>
      <c r="H76" s="215"/>
      <c r="I76" s="215"/>
      <c r="J76" s="201"/>
      <c r="K76" s="202"/>
      <c r="L76" s="202"/>
      <c r="M76" s="202"/>
      <c r="N76" s="202"/>
      <c r="O76" s="202"/>
      <c r="P76" s="202"/>
      <c r="Q76" s="203"/>
      <c r="R76" s="203"/>
      <c r="S76" s="204"/>
      <c r="T76" s="204"/>
      <c r="U76" s="157"/>
      <c r="X76" s="157"/>
      <c r="Y76" s="157"/>
      <c r="Z76" s="157"/>
      <c r="AA76" s="157"/>
      <c r="AB76" s="157"/>
      <c r="AC76" s="157"/>
      <c r="AD76" s="157"/>
      <c r="AE76" s="157"/>
      <c r="AF76" s="157"/>
    </row>
    <row r="77" spans="2:32" ht="39.75" customHeight="1">
      <c r="B77" s="200"/>
      <c r="C77" s="199"/>
      <c r="D77" s="200"/>
      <c r="E77" s="200"/>
      <c r="F77" s="201"/>
      <c r="G77" s="201"/>
      <c r="H77" s="215"/>
      <c r="I77" s="215"/>
      <c r="J77" s="201"/>
      <c r="K77" s="202"/>
      <c r="L77" s="202"/>
      <c r="M77" s="202"/>
      <c r="N77" s="202"/>
      <c r="O77" s="202"/>
      <c r="P77" s="202"/>
      <c r="Q77" s="203"/>
      <c r="R77" s="203"/>
      <c r="S77" s="204"/>
      <c r="T77" s="204"/>
      <c r="U77" s="157"/>
      <c r="X77" s="157"/>
      <c r="Y77" s="157"/>
      <c r="Z77" s="157"/>
      <c r="AA77" s="157"/>
      <c r="AB77" s="157"/>
      <c r="AC77" s="157"/>
      <c r="AD77" s="157"/>
      <c r="AE77" s="157"/>
      <c r="AF77" s="157"/>
    </row>
    <row r="78" spans="2:32" ht="39.75" customHeight="1">
      <c r="B78" s="200"/>
      <c r="C78" s="199"/>
      <c r="D78" s="200"/>
      <c r="E78" s="200"/>
      <c r="F78" s="201"/>
      <c r="G78" s="201"/>
      <c r="H78" s="215"/>
      <c r="I78" s="215"/>
      <c r="J78" s="201"/>
      <c r="K78" s="202"/>
      <c r="L78" s="202"/>
      <c r="M78" s="202"/>
      <c r="N78" s="202"/>
      <c r="O78" s="202"/>
      <c r="P78" s="202"/>
      <c r="Q78" s="203"/>
      <c r="R78" s="203"/>
      <c r="S78" s="204"/>
      <c r="T78" s="204"/>
      <c r="U78" s="157"/>
      <c r="X78" s="157"/>
      <c r="Y78" s="157"/>
      <c r="Z78" s="157"/>
      <c r="AA78" s="157"/>
      <c r="AB78" s="157"/>
      <c r="AC78" s="157"/>
      <c r="AD78" s="157"/>
      <c r="AE78" s="157"/>
      <c r="AF78" s="157"/>
    </row>
    <row r="79" spans="2:32" ht="39.75" customHeight="1">
      <c r="B79" s="200"/>
      <c r="C79" s="199"/>
      <c r="D79" s="200"/>
      <c r="E79" s="200"/>
      <c r="F79" s="201"/>
      <c r="G79" s="201"/>
      <c r="H79" s="215"/>
      <c r="I79" s="215"/>
      <c r="J79" s="201"/>
      <c r="K79" s="202"/>
      <c r="L79" s="202"/>
      <c r="M79" s="202"/>
      <c r="N79" s="202"/>
      <c r="O79" s="202"/>
      <c r="P79" s="202"/>
      <c r="Q79" s="203"/>
      <c r="R79" s="203"/>
      <c r="S79" s="204"/>
      <c r="T79" s="204"/>
      <c r="U79" s="157"/>
      <c r="X79" s="157"/>
      <c r="Y79" s="157"/>
      <c r="Z79" s="157"/>
      <c r="AA79" s="157"/>
      <c r="AB79" s="157"/>
      <c r="AC79" s="157"/>
      <c r="AD79" s="157"/>
      <c r="AE79" s="157"/>
      <c r="AF79" s="157"/>
    </row>
    <row r="80" spans="2:32" ht="39.75" customHeight="1">
      <c r="B80" s="200"/>
      <c r="C80" s="199"/>
      <c r="D80" s="200"/>
      <c r="E80" s="200"/>
      <c r="F80" s="201"/>
      <c r="G80" s="201"/>
      <c r="H80" s="215"/>
      <c r="I80" s="215"/>
      <c r="J80" s="201"/>
      <c r="K80" s="202"/>
      <c r="L80" s="202"/>
      <c r="M80" s="202"/>
      <c r="N80" s="202"/>
      <c r="O80" s="202"/>
      <c r="P80" s="202"/>
      <c r="Q80" s="203"/>
      <c r="R80" s="203"/>
      <c r="S80" s="204"/>
      <c r="T80" s="204"/>
      <c r="U80" s="157"/>
      <c r="X80" s="157"/>
      <c r="Y80" s="157"/>
      <c r="Z80" s="157"/>
      <c r="AA80" s="157"/>
      <c r="AB80" s="157"/>
      <c r="AC80" s="157"/>
      <c r="AD80" s="157"/>
      <c r="AE80" s="157"/>
      <c r="AF80" s="157"/>
    </row>
    <row r="81" spans="2:32" ht="39.75" customHeight="1">
      <c r="B81" s="200"/>
      <c r="C81" s="199"/>
      <c r="D81" s="200"/>
      <c r="E81" s="200"/>
      <c r="F81" s="201"/>
      <c r="G81" s="201"/>
      <c r="H81" s="215"/>
      <c r="I81" s="215"/>
      <c r="J81" s="201"/>
      <c r="K81" s="202"/>
      <c r="L81" s="202"/>
      <c r="M81" s="202"/>
      <c r="N81" s="202"/>
      <c r="O81" s="202"/>
      <c r="P81" s="202"/>
      <c r="Q81" s="203"/>
      <c r="R81" s="203"/>
      <c r="S81" s="204"/>
      <c r="T81" s="204"/>
      <c r="U81" s="157"/>
      <c r="X81" s="157"/>
      <c r="Y81" s="157"/>
      <c r="Z81" s="157"/>
      <c r="AA81" s="157"/>
      <c r="AB81" s="157"/>
      <c r="AC81" s="157"/>
      <c r="AD81" s="157"/>
      <c r="AE81" s="157"/>
      <c r="AF81" s="157"/>
    </row>
    <row r="82" spans="2:32" ht="39.75" customHeight="1">
      <c r="B82" s="200"/>
      <c r="C82" s="199"/>
      <c r="D82" s="200"/>
      <c r="E82" s="200"/>
      <c r="F82" s="201"/>
      <c r="G82" s="201"/>
      <c r="H82" s="215"/>
      <c r="I82" s="215"/>
      <c r="J82" s="201"/>
      <c r="K82" s="202"/>
      <c r="L82" s="202"/>
      <c r="M82" s="202"/>
      <c r="N82" s="202"/>
      <c r="O82" s="202"/>
      <c r="P82" s="202"/>
      <c r="Q82" s="203"/>
      <c r="R82" s="203"/>
      <c r="S82" s="204"/>
      <c r="T82" s="204"/>
      <c r="U82" s="157"/>
      <c r="X82" s="157"/>
      <c r="Y82" s="157"/>
      <c r="Z82" s="157"/>
      <c r="AA82" s="157"/>
      <c r="AB82" s="157"/>
      <c r="AC82" s="157"/>
      <c r="AD82" s="157"/>
      <c r="AE82" s="157"/>
      <c r="AF82" s="157"/>
    </row>
    <row r="83" spans="2:32" ht="39.75" customHeight="1">
      <c r="B83" s="200"/>
      <c r="C83" s="199"/>
      <c r="D83" s="200"/>
      <c r="E83" s="200"/>
      <c r="F83" s="201"/>
      <c r="G83" s="201"/>
      <c r="H83" s="215"/>
      <c r="I83" s="215"/>
      <c r="J83" s="201"/>
      <c r="K83" s="202"/>
      <c r="L83" s="202"/>
      <c r="M83" s="202"/>
      <c r="N83" s="202"/>
      <c r="O83" s="202"/>
      <c r="P83" s="202"/>
      <c r="Q83" s="203"/>
      <c r="R83" s="203"/>
      <c r="S83" s="204"/>
      <c r="T83" s="204"/>
      <c r="U83" s="157"/>
      <c r="X83" s="157"/>
      <c r="Y83" s="157"/>
      <c r="Z83" s="157"/>
      <c r="AA83" s="157"/>
      <c r="AB83" s="157"/>
      <c r="AC83" s="157"/>
      <c r="AD83" s="157"/>
      <c r="AE83" s="157"/>
      <c r="AF83" s="157"/>
    </row>
    <row r="84" spans="2:32" ht="39.75" customHeight="1">
      <c r="B84" s="200"/>
      <c r="C84" s="199"/>
      <c r="D84" s="200"/>
      <c r="E84" s="200"/>
      <c r="F84" s="201"/>
      <c r="G84" s="201"/>
      <c r="H84" s="215"/>
      <c r="I84" s="215"/>
      <c r="J84" s="201"/>
      <c r="K84" s="202"/>
      <c r="L84" s="202"/>
      <c r="M84" s="202"/>
      <c r="N84" s="202"/>
      <c r="O84" s="202"/>
      <c r="P84" s="202"/>
      <c r="Q84" s="203"/>
      <c r="R84" s="203"/>
      <c r="S84" s="204"/>
      <c r="T84" s="204"/>
      <c r="U84" s="157"/>
      <c r="X84" s="157"/>
      <c r="Y84" s="157"/>
      <c r="Z84" s="157"/>
      <c r="AA84" s="157"/>
      <c r="AB84" s="157"/>
      <c r="AC84" s="157"/>
      <c r="AD84" s="157"/>
      <c r="AE84" s="157"/>
      <c r="AF84" s="157"/>
    </row>
    <row r="85" spans="2:32" ht="39.75" customHeight="1">
      <c r="B85" s="200"/>
      <c r="C85" s="199"/>
      <c r="D85" s="200"/>
      <c r="E85" s="200"/>
      <c r="F85" s="201"/>
      <c r="G85" s="201"/>
      <c r="H85" s="215"/>
      <c r="I85" s="215"/>
      <c r="J85" s="201"/>
      <c r="K85" s="202"/>
      <c r="L85" s="202"/>
      <c r="M85" s="202"/>
      <c r="N85" s="202"/>
      <c r="O85" s="202"/>
      <c r="P85" s="202"/>
      <c r="Q85" s="203"/>
      <c r="R85" s="203"/>
      <c r="S85" s="204"/>
      <c r="T85" s="204"/>
      <c r="U85" s="157"/>
      <c r="X85" s="157"/>
      <c r="Y85" s="157"/>
      <c r="Z85" s="157"/>
      <c r="AA85" s="157"/>
      <c r="AB85" s="157"/>
      <c r="AC85" s="157"/>
      <c r="AD85" s="157"/>
      <c r="AE85" s="157"/>
      <c r="AF85" s="157"/>
    </row>
    <row r="86" spans="2:32" ht="39.75" customHeight="1">
      <c r="B86" s="200"/>
      <c r="C86" s="199"/>
      <c r="D86" s="200"/>
      <c r="E86" s="200"/>
      <c r="F86" s="201"/>
      <c r="G86" s="201"/>
      <c r="H86" s="215"/>
      <c r="I86" s="215"/>
      <c r="J86" s="201"/>
      <c r="K86" s="202"/>
      <c r="L86" s="202"/>
      <c r="M86" s="202"/>
      <c r="N86" s="202"/>
      <c r="O86" s="202"/>
      <c r="P86" s="202"/>
      <c r="Q86" s="203"/>
      <c r="R86" s="203"/>
      <c r="S86" s="204"/>
      <c r="T86" s="204"/>
      <c r="U86" s="157"/>
      <c r="X86" s="157"/>
      <c r="Y86" s="157"/>
      <c r="Z86" s="157"/>
      <c r="AA86" s="157"/>
      <c r="AB86" s="157"/>
      <c r="AC86" s="157"/>
      <c r="AD86" s="157"/>
      <c r="AE86" s="157"/>
      <c r="AF86" s="157"/>
    </row>
    <row r="87" spans="2:32" ht="39.75" customHeight="1">
      <c r="B87" s="200"/>
      <c r="C87" s="199"/>
      <c r="D87" s="200"/>
      <c r="E87" s="200"/>
      <c r="F87" s="201"/>
      <c r="G87" s="201"/>
      <c r="H87" s="215"/>
      <c r="I87" s="215"/>
      <c r="J87" s="201"/>
      <c r="K87" s="202"/>
      <c r="L87" s="202"/>
      <c r="M87" s="202"/>
      <c r="N87" s="202"/>
      <c r="O87" s="202"/>
      <c r="P87" s="202"/>
      <c r="Q87" s="203"/>
      <c r="R87" s="203"/>
      <c r="S87" s="204"/>
      <c r="T87" s="204"/>
      <c r="U87" s="157"/>
      <c r="X87" s="157"/>
      <c r="Y87" s="157"/>
      <c r="Z87" s="157"/>
      <c r="AA87" s="157"/>
      <c r="AB87" s="157"/>
      <c r="AC87" s="157"/>
      <c r="AD87" s="157"/>
      <c r="AE87" s="157"/>
      <c r="AF87" s="157"/>
    </row>
    <row r="88" spans="2:32" ht="39.75" customHeight="1">
      <c r="B88" s="200"/>
      <c r="C88" s="199"/>
      <c r="D88" s="200"/>
      <c r="E88" s="200"/>
      <c r="F88" s="201"/>
      <c r="G88" s="201"/>
      <c r="H88" s="215"/>
      <c r="I88" s="215"/>
      <c r="J88" s="201"/>
      <c r="K88" s="202"/>
      <c r="L88" s="202"/>
      <c r="M88" s="202"/>
      <c r="N88" s="202"/>
      <c r="O88" s="202"/>
      <c r="P88" s="202"/>
      <c r="Q88" s="203"/>
      <c r="R88" s="203"/>
      <c r="S88" s="204"/>
      <c r="T88" s="204"/>
      <c r="U88" s="157"/>
      <c r="X88" s="157"/>
      <c r="Y88" s="157"/>
      <c r="Z88" s="157"/>
      <c r="AA88" s="157"/>
      <c r="AB88" s="157"/>
      <c r="AC88" s="157"/>
      <c r="AD88" s="157"/>
      <c r="AE88" s="157"/>
      <c r="AF88" s="157"/>
    </row>
    <row r="89" spans="2:32" ht="39.75" customHeight="1">
      <c r="B89" s="200"/>
      <c r="C89" s="199"/>
      <c r="D89" s="200"/>
      <c r="E89" s="200"/>
      <c r="F89" s="201"/>
      <c r="G89" s="201"/>
      <c r="H89" s="215"/>
      <c r="I89" s="215"/>
      <c r="J89" s="201"/>
      <c r="K89" s="202"/>
      <c r="L89" s="202"/>
      <c r="M89" s="202"/>
      <c r="N89" s="202"/>
      <c r="O89" s="202"/>
      <c r="P89" s="202"/>
      <c r="Q89" s="203"/>
      <c r="R89" s="203"/>
      <c r="S89" s="204"/>
      <c r="T89" s="204"/>
      <c r="U89" s="157"/>
      <c r="X89" s="157"/>
      <c r="Y89" s="157"/>
      <c r="Z89" s="157"/>
      <c r="AA89" s="157"/>
      <c r="AB89" s="157"/>
      <c r="AC89" s="157"/>
      <c r="AD89" s="157"/>
      <c r="AE89" s="157"/>
      <c r="AF89" s="157"/>
    </row>
    <row r="90" spans="2:32" ht="39.75" customHeight="1">
      <c r="B90" s="200"/>
      <c r="C90" s="199"/>
      <c r="D90" s="200"/>
      <c r="E90" s="200"/>
      <c r="F90" s="201"/>
      <c r="G90" s="201"/>
      <c r="H90" s="215"/>
      <c r="I90" s="215"/>
      <c r="J90" s="201"/>
      <c r="K90" s="202"/>
      <c r="L90" s="202"/>
      <c r="M90" s="202"/>
      <c r="N90" s="202"/>
      <c r="O90" s="202"/>
      <c r="P90" s="202"/>
      <c r="Q90" s="203"/>
      <c r="R90" s="203"/>
      <c r="S90" s="204"/>
      <c r="T90" s="204"/>
      <c r="U90" s="157"/>
      <c r="X90" s="157"/>
      <c r="Y90" s="157"/>
      <c r="Z90" s="157"/>
      <c r="AA90" s="157"/>
      <c r="AB90" s="157"/>
      <c r="AC90" s="157"/>
      <c r="AD90" s="157"/>
      <c r="AE90" s="157"/>
      <c r="AF90" s="157"/>
    </row>
    <row r="91" spans="2:32" ht="39.75" customHeight="1">
      <c r="B91" s="200"/>
      <c r="C91" s="199"/>
      <c r="D91" s="200"/>
      <c r="E91" s="200"/>
      <c r="F91" s="201"/>
      <c r="G91" s="201"/>
      <c r="H91" s="215"/>
      <c r="I91" s="215"/>
      <c r="J91" s="201"/>
      <c r="K91" s="202"/>
      <c r="L91" s="202"/>
      <c r="M91" s="202"/>
      <c r="N91" s="202"/>
      <c r="O91" s="202"/>
      <c r="P91" s="202"/>
      <c r="Q91" s="203"/>
      <c r="R91" s="203"/>
      <c r="S91" s="204"/>
      <c r="T91" s="204"/>
      <c r="U91" s="157"/>
      <c r="X91" s="157"/>
      <c r="Y91" s="157"/>
      <c r="Z91" s="157"/>
      <c r="AA91" s="157"/>
      <c r="AB91" s="157"/>
      <c r="AC91" s="157"/>
      <c r="AD91" s="157"/>
      <c r="AE91" s="157"/>
      <c r="AF91" s="157"/>
    </row>
    <row r="92" spans="2:32" ht="39.75" customHeight="1">
      <c r="B92" s="200"/>
      <c r="C92" s="199"/>
      <c r="D92" s="200"/>
      <c r="E92" s="200"/>
      <c r="F92" s="201"/>
      <c r="G92" s="201"/>
      <c r="H92" s="215"/>
      <c r="I92" s="215"/>
      <c r="J92" s="201"/>
      <c r="K92" s="202"/>
      <c r="L92" s="202"/>
      <c r="M92" s="202"/>
      <c r="N92" s="202"/>
      <c r="O92" s="202"/>
      <c r="P92" s="202"/>
      <c r="Q92" s="203"/>
      <c r="R92" s="203"/>
      <c r="S92" s="204"/>
      <c r="T92" s="204"/>
      <c r="U92" s="157"/>
      <c r="X92" s="157"/>
      <c r="Y92" s="157"/>
      <c r="Z92" s="157"/>
      <c r="AA92" s="157"/>
      <c r="AB92" s="157"/>
      <c r="AC92" s="157"/>
      <c r="AD92" s="157"/>
      <c r="AE92" s="157"/>
      <c r="AF92" s="157"/>
    </row>
    <row r="93" spans="2:32" ht="12" customHeight="1">
      <c r="B93" s="157"/>
      <c r="C93" s="157"/>
      <c r="D93" s="157"/>
      <c r="E93" s="157"/>
      <c r="F93" s="157"/>
      <c r="G93" s="157"/>
      <c r="H93" s="214" t="e">
        <f>AVERAGE(H9:H58)</f>
        <v>#DIV/0!</v>
      </c>
      <c r="I93" s="214">
        <f>AVERAGE(I9:I58)</f>
        <v>0</v>
      </c>
      <c r="J93" s="157"/>
      <c r="K93" s="214">
        <f>AVERAGE(K9:K58)</f>
        <v>5</v>
      </c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X93" s="157"/>
      <c r="Y93" s="157"/>
      <c r="Z93" s="157"/>
      <c r="AA93" s="157"/>
      <c r="AB93" s="157"/>
      <c r="AC93" s="157"/>
      <c r="AD93" s="157"/>
      <c r="AE93" s="157"/>
      <c r="AF93" s="157"/>
    </row>
    <row r="94" ht="12" customHeight="1">
      <c r="U94" s="157"/>
    </row>
    <row r="95" spans="9:21" ht="12" customHeight="1">
      <c r="I95" s="216">
        <f>SUM(I9:I58)</f>
        <v>0</v>
      </c>
      <c r="U95" s="157"/>
    </row>
    <row r="96" ht="12" customHeight="1">
      <c r="U96" s="157"/>
    </row>
    <row r="97" ht="12" customHeight="1">
      <c r="U97" s="157"/>
    </row>
    <row r="98" ht="12" customHeight="1">
      <c r="U98" s="157"/>
    </row>
    <row r="99" ht="12" customHeight="1">
      <c r="U99" s="157"/>
    </row>
    <row r="100" ht="12" customHeight="1">
      <c r="U100" s="157"/>
    </row>
    <row r="101" ht="12" customHeight="1">
      <c r="U101" s="157"/>
    </row>
    <row r="102" ht="12" customHeight="1">
      <c r="U102" s="157"/>
    </row>
    <row r="103" ht="12" customHeight="1">
      <c r="U103" s="157"/>
    </row>
    <row r="104" ht="12" customHeight="1">
      <c r="U104" s="157"/>
    </row>
    <row r="105" ht="12" customHeight="1">
      <c r="U105" s="157"/>
    </row>
    <row r="106" ht="12" customHeight="1">
      <c r="U106" s="157"/>
    </row>
    <row r="107" ht="12" customHeight="1">
      <c r="U107" s="157"/>
    </row>
    <row r="108" ht="12" customHeight="1">
      <c r="U108" s="157"/>
    </row>
    <row r="109" ht="12" customHeight="1">
      <c r="U109" s="157"/>
    </row>
    <row r="110" ht="12" customHeight="1">
      <c r="U110" s="157"/>
    </row>
    <row r="111" ht="12" customHeight="1">
      <c r="U111" s="157"/>
    </row>
    <row r="112" ht="12" customHeight="1">
      <c r="U112" s="157"/>
    </row>
    <row r="113" ht="12" customHeight="1">
      <c r="U113" s="157"/>
    </row>
    <row r="114" ht="12" customHeight="1">
      <c r="U114" s="157"/>
    </row>
    <row r="115" ht="12" customHeight="1">
      <c r="U115" s="157"/>
    </row>
    <row r="116" ht="12" customHeight="1">
      <c r="U116" s="157"/>
    </row>
    <row r="117" ht="12" customHeight="1">
      <c r="U117" s="157"/>
    </row>
    <row r="118" ht="12" customHeight="1">
      <c r="U118" s="157"/>
    </row>
    <row r="119" ht="12" customHeight="1">
      <c r="U119" s="157"/>
    </row>
    <row r="120" ht="12" customHeight="1">
      <c r="U120" s="157"/>
    </row>
    <row r="121" ht="12" customHeight="1">
      <c r="U121" s="157"/>
    </row>
    <row r="122" ht="12" customHeight="1">
      <c r="U122" s="157"/>
    </row>
    <row r="123" ht="12" customHeight="1">
      <c r="U123" s="157"/>
    </row>
    <row r="124" ht="12" customHeight="1">
      <c r="U124" s="157"/>
    </row>
    <row r="125" ht="12" customHeight="1">
      <c r="U125" s="157"/>
    </row>
    <row r="126" ht="12" customHeight="1">
      <c r="U126" s="157"/>
    </row>
    <row r="127" ht="12" customHeight="1">
      <c r="U127" s="157"/>
    </row>
    <row r="128" ht="12" customHeight="1">
      <c r="U128" s="157"/>
    </row>
    <row r="129" ht="12" customHeight="1">
      <c r="U129" s="157"/>
    </row>
    <row r="130" ht="12" customHeight="1">
      <c r="U130" s="157"/>
    </row>
    <row r="131" ht="12" customHeight="1">
      <c r="U131" s="157"/>
    </row>
    <row r="132" ht="12" customHeight="1">
      <c r="U132" s="157"/>
    </row>
    <row r="133" ht="12" customHeight="1">
      <c r="U133" s="157"/>
    </row>
    <row r="134" ht="12" customHeight="1">
      <c r="U134" s="157"/>
    </row>
    <row r="135" ht="12" customHeight="1">
      <c r="U135" s="157"/>
    </row>
    <row r="136" ht="12" customHeight="1">
      <c r="U136" s="157"/>
    </row>
    <row r="137" ht="12" customHeight="1">
      <c r="U137" s="157"/>
    </row>
    <row r="138" ht="12" customHeight="1">
      <c r="U138" s="157"/>
    </row>
    <row r="139" ht="12" customHeight="1">
      <c r="U139" s="157"/>
    </row>
    <row r="140" ht="12" customHeight="1">
      <c r="U140" s="157"/>
    </row>
    <row r="141" ht="12" customHeight="1">
      <c r="U141" s="157"/>
    </row>
    <row r="142" ht="12" customHeight="1">
      <c r="U142" s="157"/>
    </row>
    <row r="143" ht="12" customHeight="1">
      <c r="U143" s="157"/>
    </row>
    <row r="144" ht="12" customHeight="1">
      <c r="U144" s="157"/>
    </row>
    <row r="145" ht="12" customHeight="1">
      <c r="U145" s="157"/>
    </row>
    <row r="146" ht="12" customHeight="1">
      <c r="U146" s="157"/>
    </row>
    <row r="147" ht="12" customHeight="1">
      <c r="U147" s="157"/>
    </row>
    <row r="148" ht="12" customHeight="1">
      <c r="U148" s="157"/>
    </row>
    <row r="149" ht="12" customHeight="1">
      <c r="U149" s="157"/>
    </row>
    <row r="150" ht="12" customHeight="1">
      <c r="U150" s="157"/>
    </row>
    <row r="151" ht="12" customHeight="1">
      <c r="U151" s="157"/>
    </row>
    <row r="152" ht="12" customHeight="1">
      <c r="U152" s="157"/>
    </row>
    <row r="153" ht="12" customHeight="1">
      <c r="U153" s="157"/>
    </row>
    <row r="154" ht="12" customHeight="1">
      <c r="U154" s="157"/>
    </row>
    <row r="155" ht="12" customHeight="1">
      <c r="U155" s="157"/>
    </row>
    <row r="156" ht="12" customHeight="1">
      <c r="U156" s="157"/>
    </row>
    <row r="157" ht="12" customHeight="1">
      <c r="U157" s="157"/>
    </row>
    <row r="158" ht="12" customHeight="1">
      <c r="U158" s="157"/>
    </row>
    <row r="159" ht="12" customHeight="1">
      <c r="U159" s="157"/>
    </row>
    <row r="160" ht="12" customHeight="1">
      <c r="U160" s="157"/>
    </row>
    <row r="161" ht="12" customHeight="1">
      <c r="U161" s="157"/>
    </row>
    <row r="162" ht="12" customHeight="1">
      <c r="U162" s="157"/>
    </row>
    <row r="163" ht="12" customHeight="1">
      <c r="U163" s="157"/>
    </row>
    <row r="164" ht="12" customHeight="1">
      <c r="U164" s="157"/>
    </row>
    <row r="165" ht="12" customHeight="1">
      <c r="U165" s="157"/>
    </row>
    <row r="166" ht="12" customHeight="1">
      <c r="U166" s="157"/>
    </row>
    <row r="167" ht="12" customHeight="1">
      <c r="U167" s="157"/>
    </row>
    <row r="168" ht="12" customHeight="1">
      <c r="U168" s="157"/>
    </row>
    <row r="169" ht="12" customHeight="1">
      <c r="U169" s="157"/>
    </row>
    <row r="170" ht="12" customHeight="1">
      <c r="U170" s="157"/>
    </row>
    <row r="171" ht="12" customHeight="1">
      <c r="U171" s="157"/>
    </row>
    <row r="172" ht="12" customHeight="1">
      <c r="U172" s="157"/>
    </row>
    <row r="173" ht="12" customHeight="1">
      <c r="U173" s="157"/>
    </row>
    <row r="174" ht="12" customHeight="1">
      <c r="U174" s="157"/>
    </row>
    <row r="175" ht="12" customHeight="1">
      <c r="U175" s="157"/>
    </row>
    <row r="176" ht="12" customHeight="1">
      <c r="U176" s="157"/>
    </row>
    <row r="177" ht="12" customHeight="1">
      <c r="U177" s="157"/>
    </row>
    <row r="178" ht="12" customHeight="1">
      <c r="U178" s="157"/>
    </row>
    <row r="179" ht="12" customHeight="1">
      <c r="U179" s="157"/>
    </row>
    <row r="180" ht="12" customHeight="1">
      <c r="U180" s="157"/>
    </row>
    <row r="181" ht="12" customHeight="1">
      <c r="U181" s="157"/>
    </row>
    <row r="182" ht="12" customHeight="1">
      <c r="U182" s="157"/>
    </row>
    <row r="183" ht="12" customHeight="1">
      <c r="U183" s="157"/>
    </row>
    <row r="184" ht="12" customHeight="1">
      <c r="U184" s="157"/>
    </row>
    <row r="185" ht="12" customHeight="1">
      <c r="U185" s="157"/>
    </row>
    <row r="186" ht="12" customHeight="1">
      <c r="U186" s="157"/>
    </row>
    <row r="187" ht="12" customHeight="1">
      <c r="U187" s="157"/>
    </row>
    <row r="188" ht="12" customHeight="1">
      <c r="U188" s="157"/>
    </row>
    <row r="189" ht="12" customHeight="1">
      <c r="U189" s="157"/>
    </row>
    <row r="190" ht="12" customHeight="1">
      <c r="U190" s="157"/>
    </row>
    <row r="191" ht="12" customHeight="1">
      <c r="U191" s="157"/>
    </row>
    <row r="192" ht="12" customHeight="1">
      <c r="U192" s="157"/>
    </row>
    <row r="193" ht="12" customHeight="1">
      <c r="U193" s="157"/>
    </row>
    <row r="194" ht="12" customHeight="1">
      <c r="U194" s="157"/>
    </row>
    <row r="195" ht="12" customHeight="1">
      <c r="U195" s="157"/>
    </row>
    <row r="196" ht="12" customHeight="1">
      <c r="U196" s="157"/>
    </row>
    <row r="197" ht="12" customHeight="1">
      <c r="U197" s="157"/>
    </row>
    <row r="198" ht="12" customHeight="1">
      <c r="U198" s="157"/>
    </row>
    <row r="199" ht="12" customHeight="1">
      <c r="U199" s="157"/>
    </row>
    <row r="200" ht="12" customHeight="1">
      <c r="U200" s="157"/>
    </row>
    <row r="201" ht="12" customHeight="1">
      <c r="U201" s="157"/>
    </row>
    <row r="202" ht="12" customHeight="1">
      <c r="U202" s="157"/>
    </row>
    <row r="203" ht="12" customHeight="1">
      <c r="U203" s="157"/>
    </row>
    <row r="204" ht="12" customHeight="1">
      <c r="U204" s="157"/>
    </row>
    <row r="205" ht="12" customHeight="1">
      <c r="U205" s="157"/>
    </row>
    <row r="206" ht="12" customHeight="1">
      <c r="U206" s="157"/>
    </row>
    <row r="207" ht="12" customHeight="1">
      <c r="U207" s="157"/>
    </row>
    <row r="208" ht="12" customHeight="1">
      <c r="U208" s="157"/>
    </row>
    <row r="209" ht="12" customHeight="1">
      <c r="U209" s="157"/>
    </row>
    <row r="210" ht="12" customHeight="1">
      <c r="U210" s="157"/>
    </row>
    <row r="211" ht="12" customHeight="1">
      <c r="U211" s="157"/>
    </row>
    <row r="212" ht="12" customHeight="1">
      <c r="U212" s="157"/>
    </row>
    <row r="213" ht="12" customHeight="1">
      <c r="U213" s="157"/>
    </row>
    <row r="214" ht="12" customHeight="1">
      <c r="U214" s="157"/>
    </row>
    <row r="215" ht="12" customHeight="1">
      <c r="U215" s="157"/>
    </row>
    <row r="216" ht="12" customHeight="1">
      <c r="U216" s="157"/>
    </row>
    <row r="217" ht="12" customHeight="1">
      <c r="U217" s="157"/>
    </row>
    <row r="218" ht="12" customHeight="1">
      <c r="U218" s="157"/>
    </row>
    <row r="219" ht="12" customHeight="1">
      <c r="U219" s="157"/>
    </row>
    <row r="220" ht="12" customHeight="1">
      <c r="U220" s="157"/>
    </row>
    <row r="221" ht="12" customHeight="1">
      <c r="U221" s="157"/>
    </row>
    <row r="222" ht="12" customHeight="1">
      <c r="U222" s="157"/>
    </row>
    <row r="223" ht="12" customHeight="1">
      <c r="U223" s="157"/>
    </row>
    <row r="224" ht="12" customHeight="1">
      <c r="U224" s="157"/>
    </row>
    <row r="225" ht="12" customHeight="1">
      <c r="U225" s="157"/>
    </row>
    <row r="226" ht="12" customHeight="1">
      <c r="U226" s="157"/>
    </row>
    <row r="227" ht="12" customHeight="1">
      <c r="U227" s="157"/>
    </row>
    <row r="228" ht="12" customHeight="1">
      <c r="U228" s="157"/>
    </row>
    <row r="229" ht="12" customHeight="1">
      <c r="U229" s="157"/>
    </row>
    <row r="230" ht="12" customHeight="1">
      <c r="U230" s="157"/>
    </row>
    <row r="231" ht="12" customHeight="1">
      <c r="U231" s="157"/>
    </row>
    <row r="232" ht="12" customHeight="1">
      <c r="U232" s="157"/>
    </row>
    <row r="233" ht="12" customHeight="1">
      <c r="U233" s="157"/>
    </row>
    <row r="234" ht="12" customHeight="1">
      <c r="U234" s="157"/>
    </row>
    <row r="235" ht="12" customHeight="1">
      <c r="U235" s="157"/>
    </row>
    <row r="236" ht="12" customHeight="1">
      <c r="U236" s="157"/>
    </row>
    <row r="237" ht="12" customHeight="1">
      <c r="U237" s="157"/>
    </row>
    <row r="238" ht="12" customHeight="1">
      <c r="U238" s="157"/>
    </row>
    <row r="239" ht="12" customHeight="1">
      <c r="U239" s="157"/>
    </row>
    <row r="240" ht="12" customHeight="1">
      <c r="U240" s="157"/>
    </row>
    <row r="241" ht="12" customHeight="1">
      <c r="U241" s="157"/>
    </row>
    <row r="242" ht="12" customHeight="1">
      <c r="U242" s="157"/>
    </row>
    <row r="243" ht="12" customHeight="1">
      <c r="U243" s="157"/>
    </row>
    <row r="244" ht="12" customHeight="1">
      <c r="U244" s="157"/>
    </row>
    <row r="245" ht="12" customHeight="1">
      <c r="U245" s="157"/>
    </row>
    <row r="246" ht="12" customHeight="1">
      <c r="U246" s="157"/>
    </row>
    <row r="247" ht="12" customHeight="1">
      <c r="U247" s="157"/>
    </row>
    <row r="248" ht="12" customHeight="1">
      <c r="U248" s="157"/>
    </row>
    <row r="249" ht="12" customHeight="1">
      <c r="U249" s="157"/>
    </row>
    <row r="250" ht="12" customHeight="1">
      <c r="U250" s="157"/>
    </row>
    <row r="251" ht="12" customHeight="1">
      <c r="U251" s="157"/>
    </row>
    <row r="252" ht="12" customHeight="1">
      <c r="U252" s="157"/>
    </row>
    <row r="253" ht="12" customHeight="1">
      <c r="U253" s="157"/>
    </row>
    <row r="254" ht="12" customHeight="1">
      <c r="U254" s="157"/>
    </row>
    <row r="255" ht="12" customHeight="1">
      <c r="U255" s="157"/>
    </row>
    <row r="256" ht="12" customHeight="1">
      <c r="U256" s="157"/>
    </row>
    <row r="257" ht="12" customHeight="1">
      <c r="U257" s="157"/>
    </row>
    <row r="258" ht="12" customHeight="1">
      <c r="U258" s="157"/>
    </row>
    <row r="259" ht="12" customHeight="1">
      <c r="U259" s="157"/>
    </row>
    <row r="260" ht="12" customHeight="1">
      <c r="U260" s="157"/>
    </row>
    <row r="261" ht="12" customHeight="1">
      <c r="U261" s="157"/>
    </row>
    <row r="262" ht="12" customHeight="1">
      <c r="U262" s="157"/>
    </row>
    <row r="263" ht="12" customHeight="1">
      <c r="U263" s="157"/>
    </row>
    <row r="264" ht="12" customHeight="1">
      <c r="U264" s="157"/>
    </row>
    <row r="265" ht="12" customHeight="1">
      <c r="U265" s="157"/>
    </row>
    <row r="266" ht="12" customHeight="1">
      <c r="U266" s="157"/>
    </row>
    <row r="267" ht="12" customHeight="1">
      <c r="U267" s="157"/>
    </row>
    <row r="268" ht="12" customHeight="1">
      <c r="U268" s="157"/>
    </row>
    <row r="269" ht="12" customHeight="1">
      <c r="U269" s="157"/>
    </row>
    <row r="270" ht="12" customHeight="1">
      <c r="U270" s="157"/>
    </row>
    <row r="271" ht="12" customHeight="1">
      <c r="U271" s="157"/>
    </row>
    <row r="272" ht="12" customHeight="1">
      <c r="U272" s="157"/>
    </row>
    <row r="273" ht="12" customHeight="1">
      <c r="U273" s="157"/>
    </row>
    <row r="274" ht="12" customHeight="1">
      <c r="U274" s="157"/>
    </row>
    <row r="275" ht="12" customHeight="1">
      <c r="U275" s="157"/>
    </row>
    <row r="276" ht="12" customHeight="1">
      <c r="U276" s="157"/>
    </row>
    <row r="277" ht="12" customHeight="1">
      <c r="U277" s="157"/>
    </row>
    <row r="278" ht="12" customHeight="1">
      <c r="U278" s="157"/>
    </row>
    <row r="279" ht="12" customHeight="1">
      <c r="U279" s="157"/>
    </row>
    <row r="280" ht="12" customHeight="1">
      <c r="U280" s="157"/>
    </row>
    <row r="281" ht="12" customHeight="1">
      <c r="U281" s="157"/>
    </row>
    <row r="282" ht="12" customHeight="1">
      <c r="U282" s="157"/>
    </row>
    <row r="283" ht="12" customHeight="1">
      <c r="U283" s="157"/>
    </row>
    <row r="284" ht="12" customHeight="1">
      <c r="U284" s="157"/>
    </row>
    <row r="285" ht="12" customHeight="1">
      <c r="U285" s="157"/>
    </row>
    <row r="286" ht="12" customHeight="1">
      <c r="U286" s="157"/>
    </row>
    <row r="287" ht="12" customHeight="1">
      <c r="U287" s="157"/>
    </row>
    <row r="288" ht="12" customHeight="1">
      <c r="U288" s="157"/>
    </row>
    <row r="289" ht="12" customHeight="1">
      <c r="U289" s="157"/>
    </row>
    <row r="290" ht="12" customHeight="1">
      <c r="U290" s="157"/>
    </row>
    <row r="291" ht="12" customHeight="1">
      <c r="U291" s="157"/>
    </row>
    <row r="292" ht="12" customHeight="1">
      <c r="U292" s="157"/>
    </row>
    <row r="293" ht="12" customHeight="1">
      <c r="U293" s="157"/>
    </row>
    <row r="294" ht="12" customHeight="1">
      <c r="U294" s="157"/>
    </row>
    <row r="295" ht="12" customHeight="1">
      <c r="U295" s="157"/>
    </row>
    <row r="296" ht="12" customHeight="1">
      <c r="U296" s="157"/>
    </row>
    <row r="297" ht="12" customHeight="1">
      <c r="U297" s="157"/>
    </row>
    <row r="298" ht="12" customHeight="1">
      <c r="U298" s="157"/>
    </row>
    <row r="299" ht="12" customHeight="1">
      <c r="U299" s="157"/>
    </row>
    <row r="300" ht="12" customHeight="1">
      <c r="U300" s="157"/>
    </row>
    <row r="301" ht="12" customHeight="1">
      <c r="U301" s="157"/>
    </row>
    <row r="302" ht="12" customHeight="1">
      <c r="U302" s="157"/>
    </row>
    <row r="303" ht="12" customHeight="1">
      <c r="U303" s="157"/>
    </row>
    <row r="304" ht="12" customHeight="1">
      <c r="U304" s="157"/>
    </row>
    <row r="305" ht="12" customHeight="1">
      <c r="U305" s="157"/>
    </row>
    <row r="306" ht="12" customHeight="1">
      <c r="U306" s="157"/>
    </row>
    <row r="307" ht="12" customHeight="1">
      <c r="U307" s="157"/>
    </row>
    <row r="308" ht="12" customHeight="1">
      <c r="U308" s="157"/>
    </row>
    <row r="309" ht="12" customHeight="1">
      <c r="U309" s="157"/>
    </row>
    <row r="310" ht="12" customHeight="1">
      <c r="U310" s="157"/>
    </row>
    <row r="311" ht="12" customHeight="1">
      <c r="U311" s="157"/>
    </row>
    <row r="312" ht="12" customHeight="1">
      <c r="U312" s="157"/>
    </row>
    <row r="313" ht="12" customHeight="1">
      <c r="U313" s="157"/>
    </row>
    <row r="314" ht="12" customHeight="1">
      <c r="U314" s="157"/>
    </row>
    <row r="315" ht="12" customHeight="1">
      <c r="U315" s="157"/>
    </row>
    <row r="316" ht="12" customHeight="1">
      <c r="U316" s="157"/>
    </row>
    <row r="317" ht="12" customHeight="1">
      <c r="U317" s="157"/>
    </row>
    <row r="318" ht="12" customHeight="1">
      <c r="U318" s="157"/>
    </row>
    <row r="319" ht="12" customHeight="1">
      <c r="U319" s="157"/>
    </row>
    <row r="320" ht="12" customHeight="1">
      <c r="U320" s="157"/>
    </row>
    <row r="321" ht="12" customHeight="1">
      <c r="U321" s="157"/>
    </row>
    <row r="322" ht="12" customHeight="1">
      <c r="U322" s="157"/>
    </row>
    <row r="323" ht="12" customHeight="1">
      <c r="U323" s="157"/>
    </row>
    <row r="324" ht="12" customHeight="1">
      <c r="U324" s="157"/>
    </row>
    <row r="325" ht="12" customHeight="1">
      <c r="U325" s="157"/>
    </row>
    <row r="326" ht="12" customHeight="1">
      <c r="U326" s="157"/>
    </row>
    <row r="327" ht="12" customHeight="1">
      <c r="U327" s="157"/>
    </row>
    <row r="328" ht="12" customHeight="1">
      <c r="U328" s="157"/>
    </row>
    <row r="329" ht="12" customHeight="1">
      <c r="U329" s="157"/>
    </row>
    <row r="330" ht="12" customHeight="1">
      <c r="U330" s="157"/>
    </row>
    <row r="331" ht="12" customHeight="1">
      <c r="U331" s="157"/>
    </row>
    <row r="332" ht="12" customHeight="1">
      <c r="U332" s="157"/>
    </row>
    <row r="333" ht="12" customHeight="1">
      <c r="U333" s="157"/>
    </row>
    <row r="334" ht="12" customHeight="1">
      <c r="U334" s="157"/>
    </row>
    <row r="335" ht="12" customHeight="1">
      <c r="U335" s="157"/>
    </row>
    <row r="336" ht="12" customHeight="1">
      <c r="U336" s="157"/>
    </row>
    <row r="337" ht="12" customHeight="1">
      <c r="U337" s="157"/>
    </row>
    <row r="338" ht="12" customHeight="1">
      <c r="U338" s="157"/>
    </row>
    <row r="339" ht="12" customHeight="1">
      <c r="U339" s="157"/>
    </row>
    <row r="340" ht="12" customHeight="1">
      <c r="U340" s="157"/>
    </row>
    <row r="341" ht="12" customHeight="1">
      <c r="U341" s="157"/>
    </row>
    <row r="342" ht="12" customHeight="1">
      <c r="U342" s="157"/>
    </row>
    <row r="343" ht="12" customHeight="1">
      <c r="U343" s="157"/>
    </row>
    <row r="344" ht="12" customHeight="1">
      <c r="U344" s="157"/>
    </row>
    <row r="345" ht="12" customHeight="1">
      <c r="U345" s="157"/>
    </row>
    <row r="346" ht="12" customHeight="1">
      <c r="U346" s="157"/>
    </row>
    <row r="347" ht="12" customHeight="1">
      <c r="U347" s="157"/>
    </row>
    <row r="348" ht="12" customHeight="1">
      <c r="U348" s="157"/>
    </row>
    <row r="349" ht="12" customHeight="1">
      <c r="U349" s="157"/>
    </row>
    <row r="350" ht="12" customHeight="1">
      <c r="U350" s="157"/>
    </row>
    <row r="351" ht="12" customHeight="1">
      <c r="U351" s="157"/>
    </row>
    <row r="352" ht="12" customHeight="1">
      <c r="U352" s="157"/>
    </row>
    <row r="353" ht="12" customHeight="1">
      <c r="U353" s="157"/>
    </row>
    <row r="354" ht="12" customHeight="1">
      <c r="U354" s="157"/>
    </row>
    <row r="355" ht="12" customHeight="1">
      <c r="U355" s="157"/>
    </row>
    <row r="356" ht="12" customHeight="1">
      <c r="U356" s="157"/>
    </row>
    <row r="357" ht="12" customHeight="1">
      <c r="U357" s="157"/>
    </row>
    <row r="358" ht="12" customHeight="1">
      <c r="U358" s="157"/>
    </row>
    <row r="359" ht="12" customHeight="1">
      <c r="U359" s="157"/>
    </row>
    <row r="360" ht="12" customHeight="1">
      <c r="U360" s="157"/>
    </row>
    <row r="361" ht="12" customHeight="1">
      <c r="U361" s="157"/>
    </row>
    <row r="362" ht="12" customHeight="1">
      <c r="U362" s="157"/>
    </row>
    <row r="363" ht="12" customHeight="1">
      <c r="U363" s="157"/>
    </row>
    <row r="364" ht="12" customHeight="1">
      <c r="U364" s="157"/>
    </row>
    <row r="365" ht="12" customHeight="1">
      <c r="U365" s="157"/>
    </row>
    <row r="366" ht="12" customHeight="1">
      <c r="U366" s="157"/>
    </row>
    <row r="367" ht="12" customHeight="1">
      <c r="U367" s="157"/>
    </row>
    <row r="368" ht="12" customHeight="1">
      <c r="U368" s="157"/>
    </row>
    <row r="369" ht="12" customHeight="1">
      <c r="U369" s="157"/>
    </row>
    <row r="370" ht="12" customHeight="1">
      <c r="U370" s="157"/>
    </row>
    <row r="371" ht="12" customHeight="1">
      <c r="U371" s="157"/>
    </row>
    <row r="372" ht="12" customHeight="1">
      <c r="U372" s="157"/>
    </row>
    <row r="373" ht="12" customHeight="1">
      <c r="U373" s="157"/>
    </row>
    <row r="374" ht="12" customHeight="1">
      <c r="U374" s="157"/>
    </row>
    <row r="375" ht="12" customHeight="1">
      <c r="U375" s="157"/>
    </row>
    <row r="376" ht="12" customHeight="1">
      <c r="U376" s="157"/>
    </row>
    <row r="377" ht="12" customHeight="1">
      <c r="U377" s="157"/>
    </row>
    <row r="378" ht="12" customHeight="1">
      <c r="U378" s="157"/>
    </row>
    <row r="379" ht="12" customHeight="1">
      <c r="U379" s="157"/>
    </row>
    <row r="380" ht="12" customHeight="1">
      <c r="U380" s="157"/>
    </row>
    <row r="381" ht="12" customHeight="1">
      <c r="U381" s="157"/>
    </row>
    <row r="382" ht="12" customHeight="1">
      <c r="U382" s="157"/>
    </row>
    <row r="383" ht="12" customHeight="1">
      <c r="U383" s="157"/>
    </row>
    <row r="384" ht="12" customHeight="1">
      <c r="U384" s="157"/>
    </row>
    <row r="385" ht="12" customHeight="1">
      <c r="U385" s="157"/>
    </row>
    <row r="386" ht="12" customHeight="1">
      <c r="U386" s="157"/>
    </row>
    <row r="387" ht="12" customHeight="1">
      <c r="U387" s="157"/>
    </row>
    <row r="388" ht="12" customHeight="1">
      <c r="U388" s="157"/>
    </row>
    <row r="389" ht="12" customHeight="1">
      <c r="U389" s="157"/>
    </row>
    <row r="390" ht="12" customHeight="1">
      <c r="U390" s="157"/>
    </row>
    <row r="391" ht="12" customHeight="1">
      <c r="U391" s="157"/>
    </row>
    <row r="392" ht="12" customHeight="1">
      <c r="U392" s="157"/>
    </row>
    <row r="393" ht="12" customHeight="1">
      <c r="U393" s="157"/>
    </row>
    <row r="394" ht="12" customHeight="1">
      <c r="U394" s="157"/>
    </row>
    <row r="395" ht="12" customHeight="1">
      <c r="U395" s="157"/>
    </row>
    <row r="396" ht="12" customHeight="1">
      <c r="U396" s="157"/>
    </row>
    <row r="397" ht="12" customHeight="1">
      <c r="U397" s="157"/>
    </row>
    <row r="398" ht="12" customHeight="1">
      <c r="U398" s="157"/>
    </row>
    <row r="399" ht="12" customHeight="1">
      <c r="U399" s="157"/>
    </row>
    <row r="400" ht="12" customHeight="1">
      <c r="U400" s="157"/>
    </row>
    <row r="401" ht="12" customHeight="1">
      <c r="U401" s="157"/>
    </row>
    <row r="402" ht="12" customHeight="1">
      <c r="U402" s="157"/>
    </row>
    <row r="403" ht="12" customHeight="1">
      <c r="U403" s="157"/>
    </row>
    <row r="404" ht="12" customHeight="1">
      <c r="U404" s="157"/>
    </row>
    <row r="405" ht="12" customHeight="1">
      <c r="U405" s="157"/>
    </row>
    <row r="406" ht="12" customHeight="1">
      <c r="U406" s="157"/>
    </row>
    <row r="407" ht="12" customHeight="1">
      <c r="U407" s="157"/>
    </row>
    <row r="408" ht="12" customHeight="1">
      <c r="U408" s="157"/>
    </row>
    <row r="409" ht="12" customHeight="1">
      <c r="U409" s="157"/>
    </row>
    <row r="410" ht="12" customHeight="1">
      <c r="U410" s="157"/>
    </row>
    <row r="411" ht="12" customHeight="1">
      <c r="U411" s="157"/>
    </row>
    <row r="412" ht="12" customHeight="1">
      <c r="U412" s="157"/>
    </row>
    <row r="413" ht="12" customHeight="1">
      <c r="U413" s="157"/>
    </row>
    <row r="414" ht="12" customHeight="1">
      <c r="U414" s="157"/>
    </row>
    <row r="415" ht="12" customHeight="1">
      <c r="U415" s="157"/>
    </row>
    <row r="416" ht="12" customHeight="1">
      <c r="U416" s="157"/>
    </row>
    <row r="417" ht="12" customHeight="1">
      <c r="U417" s="157"/>
    </row>
    <row r="418" ht="12" customHeight="1">
      <c r="U418" s="157"/>
    </row>
    <row r="419" ht="12" customHeight="1">
      <c r="U419" s="157"/>
    </row>
    <row r="420" ht="12" customHeight="1">
      <c r="U420" s="157"/>
    </row>
    <row r="421" ht="12" customHeight="1">
      <c r="U421" s="157"/>
    </row>
    <row r="422" ht="12" customHeight="1">
      <c r="U422" s="157"/>
    </row>
    <row r="423" ht="12" customHeight="1">
      <c r="U423" s="157"/>
    </row>
    <row r="424" ht="12" customHeight="1">
      <c r="U424" s="157"/>
    </row>
    <row r="425" ht="12" customHeight="1">
      <c r="U425" s="157"/>
    </row>
    <row r="426" ht="12" customHeight="1">
      <c r="U426" s="157"/>
    </row>
    <row r="427" ht="12" customHeight="1">
      <c r="U427" s="157"/>
    </row>
    <row r="428" ht="12" customHeight="1">
      <c r="U428" s="157"/>
    </row>
    <row r="429" ht="12" customHeight="1">
      <c r="U429" s="157"/>
    </row>
    <row r="430" ht="12" customHeight="1">
      <c r="U430" s="157"/>
    </row>
    <row r="431" ht="12" customHeight="1">
      <c r="U431" s="157"/>
    </row>
    <row r="432" ht="12" customHeight="1">
      <c r="U432" s="157"/>
    </row>
    <row r="433" ht="12" customHeight="1">
      <c r="U433" s="157"/>
    </row>
    <row r="434" ht="12" customHeight="1">
      <c r="U434" s="157"/>
    </row>
    <row r="435" ht="12" customHeight="1">
      <c r="U435" s="157"/>
    </row>
    <row r="436" ht="12" customHeight="1">
      <c r="U436" s="157"/>
    </row>
    <row r="437" ht="12" customHeight="1">
      <c r="U437" s="157"/>
    </row>
    <row r="438" ht="12" customHeight="1">
      <c r="U438" s="157"/>
    </row>
    <row r="439" ht="12" customHeight="1">
      <c r="U439" s="157"/>
    </row>
    <row r="440" ht="12" customHeight="1">
      <c r="U440" s="157"/>
    </row>
    <row r="441" ht="12" customHeight="1">
      <c r="U441" s="157"/>
    </row>
    <row r="442" ht="12" customHeight="1">
      <c r="U442" s="157"/>
    </row>
    <row r="443" ht="12" customHeight="1">
      <c r="U443" s="157"/>
    </row>
    <row r="444" ht="12" customHeight="1">
      <c r="U444" s="157"/>
    </row>
    <row r="445" ht="12" customHeight="1">
      <c r="U445" s="157"/>
    </row>
    <row r="446" ht="12" customHeight="1">
      <c r="U446" s="157"/>
    </row>
    <row r="447" ht="12" customHeight="1">
      <c r="U447" s="157"/>
    </row>
    <row r="448" ht="12" customHeight="1">
      <c r="U448" s="157"/>
    </row>
    <row r="449" ht="12" customHeight="1">
      <c r="U449" s="157"/>
    </row>
    <row r="450" ht="12" customHeight="1">
      <c r="U450" s="157"/>
    </row>
    <row r="451" ht="12" customHeight="1">
      <c r="U451" s="157"/>
    </row>
    <row r="452" ht="12" customHeight="1">
      <c r="U452" s="157"/>
    </row>
    <row r="453" ht="12" customHeight="1">
      <c r="U453" s="157"/>
    </row>
    <row r="454" ht="12" customHeight="1">
      <c r="U454" s="157"/>
    </row>
    <row r="455" ht="12" customHeight="1">
      <c r="U455" s="157"/>
    </row>
    <row r="456" ht="12" customHeight="1">
      <c r="U456" s="157"/>
    </row>
    <row r="457" ht="12" customHeight="1">
      <c r="U457" s="157"/>
    </row>
    <row r="458" ht="12" customHeight="1">
      <c r="U458" s="157"/>
    </row>
    <row r="459" ht="12" customHeight="1">
      <c r="U459" s="157"/>
    </row>
    <row r="460" ht="12" customHeight="1">
      <c r="U460" s="157"/>
    </row>
    <row r="461" ht="12" customHeight="1">
      <c r="U461" s="157"/>
    </row>
    <row r="462" ht="12" customHeight="1">
      <c r="U462" s="157"/>
    </row>
    <row r="463" ht="12" customHeight="1">
      <c r="U463" s="157"/>
    </row>
    <row r="464" ht="12" customHeight="1">
      <c r="U464" s="157"/>
    </row>
    <row r="465" ht="12" customHeight="1">
      <c r="U465" s="157"/>
    </row>
    <row r="466" ht="12" customHeight="1">
      <c r="U466" s="157"/>
    </row>
    <row r="467" ht="12" customHeight="1">
      <c r="U467" s="157"/>
    </row>
    <row r="468" ht="12" customHeight="1">
      <c r="U468" s="157"/>
    </row>
    <row r="469" ht="12" customHeight="1">
      <c r="U469" s="157"/>
    </row>
    <row r="470" ht="12" customHeight="1">
      <c r="U470" s="157"/>
    </row>
    <row r="471" ht="12" customHeight="1">
      <c r="U471" s="157"/>
    </row>
    <row r="472" ht="12" customHeight="1">
      <c r="U472" s="157"/>
    </row>
    <row r="473" ht="12" customHeight="1">
      <c r="U473" s="157"/>
    </row>
    <row r="474" ht="12" customHeight="1">
      <c r="U474" s="157"/>
    </row>
    <row r="475" ht="12" customHeight="1">
      <c r="U475" s="157"/>
    </row>
    <row r="476" ht="12" customHeight="1">
      <c r="U476" s="157"/>
    </row>
    <row r="477" ht="12" customHeight="1">
      <c r="U477" s="157"/>
    </row>
    <row r="478" ht="12" customHeight="1">
      <c r="U478" s="157"/>
    </row>
    <row r="479" ht="12" customHeight="1">
      <c r="U479" s="157"/>
    </row>
    <row r="480" ht="12" customHeight="1">
      <c r="U480" s="157"/>
    </row>
    <row r="481" ht="12" customHeight="1">
      <c r="U481" s="157"/>
    </row>
    <row r="482" ht="12" customHeight="1">
      <c r="U482" s="157"/>
    </row>
    <row r="483" ht="12" customHeight="1">
      <c r="U483" s="157"/>
    </row>
    <row r="484" ht="12" customHeight="1">
      <c r="U484" s="157"/>
    </row>
    <row r="485" ht="12" customHeight="1">
      <c r="U485" s="157"/>
    </row>
    <row r="486" ht="12" customHeight="1">
      <c r="U486" s="157"/>
    </row>
    <row r="487" ht="12" customHeight="1">
      <c r="U487" s="157"/>
    </row>
    <row r="488" ht="12" customHeight="1">
      <c r="U488" s="157"/>
    </row>
    <row r="489" ht="12" customHeight="1">
      <c r="U489" s="157"/>
    </row>
    <row r="490" ht="12" customHeight="1">
      <c r="U490" s="157"/>
    </row>
    <row r="491" ht="12" customHeight="1">
      <c r="U491" s="157"/>
    </row>
    <row r="492" ht="12" customHeight="1">
      <c r="U492" s="157"/>
    </row>
    <row r="493" ht="12" customHeight="1">
      <c r="U493" s="157"/>
    </row>
    <row r="494" ht="12" customHeight="1">
      <c r="U494" s="157"/>
    </row>
    <row r="495" ht="12" customHeight="1">
      <c r="U495" s="157"/>
    </row>
    <row r="496" ht="12" customHeight="1">
      <c r="U496" s="157"/>
    </row>
    <row r="497" ht="12" customHeight="1">
      <c r="U497" s="157"/>
    </row>
    <row r="498" ht="12" customHeight="1">
      <c r="U498" s="157"/>
    </row>
    <row r="499" ht="12" customHeight="1">
      <c r="U499" s="157"/>
    </row>
    <row r="500" ht="12" customHeight="1">
      <c r="U500" s="157"/>
    </row>
    <row r="501" ht="12" customHeight="1">
      <c r="U501" s="157"/>
    </row>
    <row r="502" ht="12" customHeight="1">
      <c r="U502" s="157"/>
    </row>
    <row r="503" ht="12" customHeight="1">
      <c r="U503" s="157"/>
    </row>
    <row r="504" ht="12" customHeight="1">
      <c r="U504" s="157"/>
    </row>
    <row r="505" ht="12" customHeight="1">
      <c r="U505" s="157"/>
    </row>
    <row r="506" ht="12" customHeight="1">
      <c r="U506" s="157"/>
    </row>
    <row r="507" ht="12" customHeight="1">
      <c r="U507" s="157"/>
    </row>
    <row r="508" ht="12" customHeight="1">
      <c r="U508" s="157"/>
    </row>
    <row r="509" ht="12" customHeight="1">
      <c r="U509" s="157"/>
    </row>
    <row r="510" ht="12" customHeight="1">
      <c r="U510" s="157"/>
    </row>
    <row r="511" ht="12" customHeight="1">
      <c r="U511" s="157"/>
    </row>
    <row r="512" ht="12" customHeight="1">
      <c r="U512" s="157"/>
    </row>
    <row r="513" ht="12" customHeight="1">
      <c r="U513" s="157"/>
    </row>
    <row r="514" ht="12" customHeight="1">
      <c r="U514" s="157"/>
    </row>
    <row r="515" ht="12" customHeight="1">
      <c r="U515" s="157"/>
    </row>
    <row r="516" ht="12" customHeight="1">
      <c r="U516" s="157"/>
    </row>
    <row r="517" ht="12" customHeight="1">
      <c r="U517" s="157"/>
    </row>
    <row r="518" ht="12" customHeight="1">
      <c r="U518" s="157"/>
    </row>
    <row r="519" ht="12" customHeight="1">
      <c r="U519" s="157"/>
    </row>
    <row r="520" ht="12" customHeight="1">
      <c r="U520" s="157"/>
    </row>
    <row r="521" ht="12" customHeight="1">
      <c r="U521" s="157"/>
    </row>
    <row r="522" ht="12" customHeight="1">
      <c r="U522" s="157"/>
    </row>
    <row r="523" ht="12" customHeight="1">
      <c r="U523" s="157"/>
    </row>
    <row r="524" ht="12" customHeight="1">
      <c r="U524" s="157"/>
    </row>
    <row r="525" ht="12" customHeight="1">
      <c r="U525" s="157"/>
    </row>
    <row r="526" ht="12" customHeight="1">
      <c r="U526" s="157"/>
    </row>
    <row r="527" ht="12" customHeight="1">
      <c r="U527" s="157"/>
    </row>
    <row r="528" ht="12" customHeight="1">
      <c r="U528" s="157"/>
    </row>
    <row r="529" ht="12" customHeight="1">
      <c r="U529" s="157"/>
    </row>
    <row r="530" ht="12" customHeight="1">
      <c r="U530" s="157"/>
    </row>
    <row r="531" ht="12" customHeight="1">
      <c r="U531" s="157"/>
    </row>
    <row r="532" ht="12" customHeight="1">
      <c r="U532" s="157"/>
    </row>
    <row r="533" ht="12" customHeight="1">
      <c r="U533" s="157"/>
    </row>
    <row r="534" ht="12" customHeight="1">
      <c r="U534" s="157"/>
    </row>
    <row r="535" ht="12" customHeight="1">
      <c r="U535" s="157"/>
    </row>
    <row r="536" ht="12" customHeight="1">
      <c r="U536" s="157"/>
    </row>
    <row r="537" ht="12" customHeight="1">
      <c r="U537" s="157"/>
    </row>
    <row r="538" ht="12" customHeight="1">
      <c r="U538" s="157"/>
    </row>
    <row r="539" ht="12" customHeight="1">
      <c r="U539" s="157"/>
    </row>
    <row r="540" ht="12" customHeight="1">
      <c r="U540" s="157"/>
    </row>
    <row r="541" ht="12" customHeight="1">
      <c r="U541" s="157"/>
    </row>
    <row r="542" ht="12" customHeight="1">
      <c r="U542" s="157"/>
    </row>
    <row r="543" ht="12" customHeight="1">
      <c r="U543" s="157"/>
    </row>
    <row r="544" ht="12" customHeight="1">
      <c r="U544" s="157"/>
    </row>
    <row r="545" ht="12" customHeight="1">
      <c r="U545" s="157"/>
    </row>
    <row r="546" ht="12" customHeight="1">
      <c r="U546" s="157"/>
    </row>
    <row r="547" ht="12" customHeight="1">
      <c r="U547" s="157"/>
    </row>
    <row r="548" ht="12" customHeight="1">
      <c r="U548" s="157"/>
    </row>
    <row r="549" ht="12" customHeight="1">
      <c r="U549" s="157"/>
    </row>
    <row r="550" ht="12" customHeight="1">
      <c r="U550" s="157"/>
    </row>
    <row r="551" ht="12" customHeight="1">
      <c r="U551" s="157"/>
    </row>
    <row r="552" ht="12" customHeight="1">
      <c r="U552" s="157"/>
    </row>
    <row r="553" ht="12" customHeight="1">
      <c r="U553" s="157"/>
    </row>
    <row r="554" ht="12" customHeight="1">
      <c r="U554" s="157"/>
    </row>
    <row r="555" ht="12" customHeight="1">
      <c r="U555" s="157"/>
    </row>
    <row r="556" ht="12" customHeight="1">
      <c r="U556" s="157"/>
    </row>
    <row r="557" ht="12" customHeight="1">
      <c r="U557" s="157"/>
    </row>
    <row r="558" ht="12" customHeight="1">
      <c r="U558" s="157"/>
    </row>
    <row r="559" ht="12" customHeight="1">
      <c r="U559" s="157"/>
    </row>
    <row r="560" ht="12" customHeight="1">
      <c r="U560" s="157"/>
    </row>
    <row r="561" ht="12" customHeight="1">
      <c r="U561" s="157"/>
    </row>
    <row r="562" ht="12" customHeight="1">
      <c r="U562" s="157"/>
    </row>
    <row r="563" ht="12" customHeight="1">
      <c r="U563" s="157"/>
    </row>
    <row r="564" ht="12" customHeight="1">
      <c r="U564" s="157"/>
    </row>
    <row r="565" ht="12" customHeight="1">
      <c r="U565" s="157"/>
    </row>
    <row r="566" ht="12" customHeight="1">
      <c r="U566" s="157"/>
    </row>
    <row r="567" ht="12" customHeight="1">
      <c r="U567" s="157"/>
    </row>
    <row r="568" ht="12" customHeight="1">
      <c r="U568" s="157"/>
    </row>
    <row r="569" ht="12" customHeight="1">
      <c r="U569" s="157"/>
    </row>
    <row r="570" ht="12" customHeight="1">
      <c r="U570" s="157"/>
    </row>
    <row r="571" ht="12" customHeight="1">
      <c r="U571" s="157"/>
    </row>
    <row r="572" ht="12" customHeight="1">
      <c r="U572" s="157"/>
    </row>
    <row r="573" ht="12" customHeight="1">
      <c r="U573" s="157"/>
    </row>
    <row r="574" ht="12" customHeight="1">
      <c r="U574" s="157"/>
    </row>
    <row r="575" ht="12" customHeight="1">
      <c r="U575" s="157"/>
    </row>
    <row r="576" ht="12" customHeight="1">
      <c r="U576" s="157"/>
    </row>
    <row r="577" ht="12" customHeight="1">
      <c r="U577" s="157"/>
    </row>
    <row r="578" ht="12" customHeight="1">
      <c r="U578" s="157"/>
    </row>
    <row r="579" ht="12" customHeight="1">
      <c r="U579" s="157"/>
    </row>
    <row r="580" ht="12" customHeight="1">
      <c r="U580" s="157"/>
    </row>
    <row r="581" ht="12" customHeight="1">
      <c r="U581" s="157"/>
    </row>
    <row r="582" ht="12" customHeight="1">
      <c r="U582" s="157"/>
    </row>
    <row r="583" ht="12" customHeight="1">
      <c r="U583" s="157"/>
    </row>
    <row r="584" ht="12" customHeight="1">
      <c r="U584" s="157"/>
    </row>
    <row r="585" ht="12" customHeight="1">
      <c r="U585" s="157"/>
    </row>
    <row r="586" ht="12" customHeight="1">
      <c r="U586" s="157"/>
    </row>
    <row r="587" ht="12" customHeight="1">
      <c r="U587" s="157"/>
    </row>
    <row r="588" ht="12" customHeight="1">
      <c r="U588" s="157"/>
    </row>
    <row r="589" ht="12" customHeight="1">
      <c r="U589" s="157"/>
    </row>
    <row r="590" ht="12" customHeight="1">
      <c r="U590" s="157"/>
    </row>
    <row r="591" ht="12" customHeight="1">
      <c r="U591" s="157"/>
    </row>
    <row r="592" ht="12" customHeight="1">
      <c r="U592" s="157"/>
    </row>
    <row r="593" ht="12" customHeight="1">
      <c r="U593" s="157"/>
    </row>
    <row r="594" ht="12" customHeight="1">
      <c r="U594" s="157"/>
    </row>
    <row r="595" ht="12" customHeight="1">
      <c r="U595" s="157"/>
    </row>
    <row r="596" ht="12" customHeight="1">
      <c r="U596" s="157"/>
    </row>
    <row r="597" ht="12" customHeight="1">
      <c r="U597" s="157"/>
    </row>
    <row r="598" ht="12" customHeight="1">
      <c r="U598" s="157"/>
    </row>
    <row r="599" ht="12" customHeight="1">
      <c r="U599" s="157"/>
    </row>
    <row r="600" ht="12" customHeight="1">
      <c r="U600" s="157"/>
    </row>
    <row r="601" ht="12" customHeight="1">
      <c r="U601" s="157"/>
    </row>
    <row r="602" ht="12" customHeight="1">
      <c r="U602" s="157"/>
    </row>
    <row r="603" ht="12" customHeight="1">
      <c r="U603" s="157"/>
    </row>
    <row r="604" ht="12" customHeight="1">
      <c r="U604" s="157"/>
    </row>
    <row r="605" ht="12" customHeight="1">
      <c r="U605" s="157"/>
    </row>
    <row r="606" ht="12" customHeight="1">
      <c r="U606" s="157"/>
    </row>
    <row r="607" ht="12" customHeight="1">
      <c r="U607" s="157"/>
    </row>
    <row r="608" ht="12" customHeight="1">
      <c r="U608" s="157"/>
    </row>
    <row r="609" ht="12" customHeight="1">
      <c r="U609" s="157"/>
    </row>
    <row r="610" ht="12" customHeight="1">
      <c r="U610" s="157"/>
    </row>
    <row r="611" ht="12" customHeight="1">
      <c r="U611" s="157"/>
    </row>
    <row r="612" ht="12" customHeight="1">
      <c r="U612" s="157"/>
    </row>
    <row r="613" ht="12" customHeight="1">
      <c r="U613" s="157"/>
    </row>
    <row r="614" ht="12" customHeight="1">
      <c r="U614" s="157"/>
    </row>
    <row r="615" ht="12" customHeight="1">
      <c r="U615" s="157"/>
    </row>
    <row r="616" ht="12" customHeight="1">
      <c r="U616" s="157"/>
    </row>
    <row r="617" ht="12" customHeight="1">
      <c r="U617" s="157"/>
    </row>
    <row r="618" ht="12" customHeight="1">
      <c r="U618" s="157"/>
    </row>
    <row r="619" ht="12" customHeight="1">
      <c r="U619" s="157"/>
    </row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</sheetData>
  <sheetProtection/>
  <protectedRanges>
    <protectedRange sqref="Q9:T92" name="Entries II"/>
    <protectedRange sqref="F59:J92 C9:C92 F9:G58 H9:I9 H14:I58 K93 H10:H12 I10:I58 H93:I93" name="Entries_I"/>
  </protectedRanges>
  <conditionalFormatting sqref="L9:P92">
    <cfRule type="cellIs" priority="4" dxfId="5" operator="equal" stopIfTrue="1">
      <formula>"LOW"</formula>
    </cfRule>
    <cfRule type="cellIs" priority="5" dxfId="4" operator="equal" stopIfTrue="1">
      <formula>"MED"</formula>
    </cfRule>
    <cfRule type="cellIs" priority="6" dxfId="3" operator="equal" stopIfTrue="1">
      <formula>"HIGH"</formula>
    </cfRule>
  </conditionalFormatting>
  <conditionalFormatting sqref="C9:C92">
    <cfRule type="cellIs" priority="1" dxfId="2" operator="equal" stopIfTrue="1">
      <formula>$C$2</formula>
    </cfRule>
    <cfRule type="cellIs" priority="2" dxfId="1" operator="equal" stopIfTrue="1">
      <formula>#REF!</formula>
    </cfRule>
    <cfRule type="cellIs" priority="3" dxfId="0" operator="equal" stopIfTrue="1">
      <formula>$C$3</formula>
    </cfRule>
  </conditionalFormatting>
  <dataValidations count="10">
    <dataValidation type="list" allowBlank="1" showInputMessage="1" showErrorMessage="1" sqref="J9:J58">
      <formula1>INDIRECT($G9)</formula1>
    </dataValidation>
    <dataValidation type="list" showInputMessage="1" showErrorMessage="1" sqref="G9">
      <formula1>linonlin</formula1>
    </dataValidation>
    <dataValidation type="list" allowBlank="1" showInputMessage="1" showErrorMessage="1" sqref="G10:G58">
      <formula1>linonlin</formula1>
    </dataValidation>
    <dataValidation type="list" allowBlank="1" showInputMessage="1" showErrorMessage="1" sqref="Q9:Q58">
      <formula1>$Q$2:$Q$4</formula1>
    </dataValidation>
    <dataValidation type="list" allowBlank="1" showInputMessage="1" showErrorMessage="1" sqref="F9:F58">
      <formula1>$F$2:$F$6</formula1>
    </dataValidation>
    <dataValidation type="list" allowBlank="1" showInputMessage="1" showErrorMessage="1" sqref="E9:E58">
      <formula1>$E$2:$E$4</formula1>
    </dataValidation>
    <dataValidation allowBlank="1" showInputMessage="1" showErrorMessage="1" promptTitle="Risk Weight" prompt="This number is a calculation of P x I and is filled automatically" sqref="K9:K92 K1"/>
    <dataValidation type="list" allowBlank="1" showInputMessage="1" showErrorMessage="1" sqref="Q59:R92">
      <formula1>INDIRECT(#REF!)</formula1>
    </dataValidation>
    <dataValidation type="list" allowBlank="1" showInputMessage="1" showErrorMessage="1" sqref="F59:J92">
      <formula1>$F$2:$F$7</formula1>
    </dataValidation>
    <dataValidation type="list" allowBlank="1" showInputMessage="1" showErrorMessage="1" sqref="C9:C92">
      <formula1>$C$2:$C$4</formula1>
    </dataValidation>
  </dataValidations>
  <hyperlinks>
    <hyperlink ref="L1" location="'REFERENCE '!A1" display="Overall Risk Rating"/>
  </hyperlink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14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24.00390625" style="0" customWidth="1"/>
    <col min="2" max="2" width="11.28125" style="0" customWidth="1"/>
    <col min="3" max="11" width="12.7109375" style="0" customWidth="1"/>
    <col min="12" max="12" width="11.7109375" style="0" customWidth="1"/>
  </cols>
  <sheetData>
    <row r="1" ht="13.5" thickBot="1">
      <c r="A1" s="64"/>
    </row>
    <row r="2" spans="1:12" ht="45">
      <c r="A2" s="291" t="s">
        <v>61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3"/>
    </row>
    <row r="3" spans="1:12" ht="13.5" thickBo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33.75" customHeight="1" thickBot="1">
      <c r="A4" s="72"/>
      <c r="B4" s="73"/>
      <c r="C4" s="74"/>
      <c r="D4" s="74"/>
      <c r="E4" s="74"/>
      <c r="F4" s="74"/>
      <c r="G4" s="74"/>
      <c r="H4" s="74"/>
      <c r="I4" s="74"/>
      <c r="J4" s="74"/>
      <c r="K4" s="75"/>
      <c r="L4" s="76"/>
    </row>
    <row r="5" spans="1:12" ht="27" customHeight="1" thickBot="1">
      <c r="A5" s="287" t="s">
        <v>67</v>
      </c>
      <c r="B5" s="300"/>
      <c r="C5" s="294"/>
      <c r="D5" s="294"/>
      <c r="E5" s="294"/>
      <c r="F5" s="294"/>
      <c r="G5" s="294"/>
      <c r="H5" s="294"/>
      <c r="I5" s="294"/>
      <c r="J5" s="294"/>
      <c r="K5" s="294"/>
      <c r="L5" s="295"/>
    </row>
    <row r="6" spans="1:12" ht="27" customHeight="1" thickBot="1">
      <c r="A6" s="301"/>
      <c r="B6" s="302"/>
      <c r="C6" s="77">
        <v>2011</v>
      </c>
      <c r="D6" s="77">
        <v>2012</v>
      </c>
      <c r="E6" s="77">
        <v>2013</v>
      </c>
      <c r="F6" s="77">
        <v>2014</v>
      </c>
      <c r="G6" s="77">
        <v>2015</v>
      </c>
      <c r="H6" s="77">
        <v>2016</v>
      </c>
      <c r="I6" s="77">
        <v>2017</v>
      </c>
      <c r="J6" s="77">
        <v>2018</v>
      </c>
      <c r="K6" s="77">
        <v>2019</v>
      </c>
      <c r="L6" s="77">
        <v>2020</v>
      </c>
    </row>
    <row r="7" spans="1:12" ht="51.75" customHeight="1">
      <c r="A7" s="296" t="s">
        <v>68</v>
      </c>
      <c r="B7" s="297"/>
      <c r="C7" s="78">
        <v>0.04</v>
      </c>
      <c r="D7" s="65">
        <v>0.04</v>
      </c>
      <c r="E7" s="78">
        <v>0.04</v>
      </c>
      <c r="F7" s="78">
        <v>0.04</v>
      </c>
      <c r="G7" s="79"/>
      <c r="H7" s="79"/>
      <c r="I7" s="79"/>
      <c r="J7" s="80"/>
      <c r="K7" s="81"/>
      <c r="L7" s="81"/>
    </row>
    <row r="8" spans="1:12" ht="51.75" customHeight="1" thickBot="1">
      <c r="A8" s="298" t="s">
        <v>69</v>
      </c>
      <c r="B8" s="299"/>
      <c r="C8" s="82"/>
      <c r="D8" s="82"/>
      <c r="E8" s="82"/>
      <c r="F8" s="82"/>
      <c r="G8" s="83">
        <v>0.04</v>
      </c>
      <c r="H8" s="83">
        <v>0.04</v>
      </c>
      <c r="I8" s="83">
        <v>0.04</v>
      </c>
      <c r="J8" s="84">
        <v>0.04</v>
      </c>
      <c r="K8" s="85">
        <v>0.04</v>
      </c>
      <c r="L8" s="85">
        <v>0.04</v>
      </c>
    </row>
    <row r="9" spans="1:12" ht="51.75" customHeight="1">
      <c r="A9" s="287" t="s">
        <v>62</v>
      </c>
      <c r="B9" s="288"/>
      <c r="C9" s="86">
        <v>1.04</v>
      </c>
      <c r="D9" s="86">
        <f aca="true" t="shared" si="0" ref="D9:L9">C9*(1+4%)</f>
        <v>1.0816000000000001</v>
      </c>
      <c r="E9" s="86">
        <f t="shared" si="0"/>
        <v>1.124864</v>
      </c>
      <c r="F9" s="86">
        <f t="shared" si="0"/>
        <v>1.1698585600000002</v>
      </c>
      <c r="G9" s="87">
        <f t="shared" si="0"/>
        <v>1.2166529024000003</v>
      </c>
      <c r="H9" s="87">
        <f t="shared" si="0"/>
        <v>1.2653190184960004</v>
      </c>
      <c r="I9" s="87">
        <f t="shared" si="0"/>
        <v>1.3159317792358405</v>
      </c>
      <c r="J9" s="87">
        <f t="shared" si="0"/>
        <v>1.368569050405274</v>
      </c>
      <c r="K9" s="87">
        <f t="shared" si="0"/>
        <v>1.4233118124214852</v>
      </c>
      <c r="L9" s="87">
        <f t="shared" si="0"/>
        <v>1.4802442849183446</v>
      </c>
    </row>
    <row r="10" spans="1:12" ht="51.75" customHeight="1" thickBot="1">
      <c r="A10" s="289"/>
      <c r="B10" s="290"/>
      <c r="C10" s="88">
        <v>1.04</v>
      </c>
      <c r="D10" s="89">
        <f aca="true" t="shared" si="1" ref="D10:L10">SUM(D9)</f>
        <v>1.0816000000000001</v>
      </c>
      <c r="E10" s="89">
        <f t="shared" si="1"/>
        <v>1.124864</v>
      </c>
      <c r="F10" s="89">
        <f t="shared" si="1"/>
        <v>1.1698585600000002</v>
      </c>
      <c r="G10" s="89">
        <f t="shared" si="1"/>
        <v>1.2166529024000003</v>
      </c>
      <c r="H10" s="89">
        <f t="shared" si="1"/>
        <v>1.2653190184960004</v>
      </c>
      <c r="I10" s="89">
        <f t="shared" si="1"/>
        <v>1.3159317792358405</v>
      </c>
      <c r="J10" s="89">
        <f t="shared" si="1"/>
        <v>1.368569050405274</v>
      </c>
      <c r="K10" s="89">
        <f t="shared" si="1"/>
        <v>1.4233118124214852</v>
      </c>
      <c r="L10" s="89">
        <f t="shared" si="1"/>
        <v>1.4802442849183446</v>
      </c>
    </row>
    <row r="12" ht="12.75">
      <c r="L12" s="66">
        <v>39427</v>
      </c>
    </row>
    <row r="13" ht="15">
      <c r="A13" s="67"/>
    </row>
    <row r="14" spans="1:4" ht="15">
      <c r="A14" s="67"/>
      <c r="D14" s="68"/>
    </row>
  </sheetData>
  <sheetProtection/>
  <mergeCells count="6">
    <mergeCell ref="A9:B10"/>
    <mergeCell ref="A2:L2"/>
    <mergeCell ref="C5:L5"/>
    <mergeCell ref="A7:B7"/>
    <mergeCell ref="A8:B8"/>
    <mergeCell ref="A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Thompson</dc:creator>
  <cp:keywords/>
  <dc:description/>
  <cp:lastModifiedBy>Manoj Kumar Singh</cp:lastModifiedBy>
  <cp:lastPrinted>2011-02-11T16:40:15Z</cp:lastPrinted>
  <dcterms:created xsi:type="dcterms:W3CDTF">2008-10-13T12:24:30Z</dcterms:created>
  <dcterms:modified xsi:type="dcterms:W3CDTF">2014-10-09T15:24:09Z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